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0" yWindow="120" windowWidth="16605" windowHeight="9375"/>
  </bookViews>
  <sheets>
    <sheet name="Deckblatt-Cover Sheet" sheetId="39933" r:id="rId1"/>
    <sheet name="PB Übersicht-Report Overview" sheetId="1" r:id="rId2"/>
    <sheet name="PB Einzelwerte-Report Values" sheetId="584" r:id="rId3"/>
    <sheet name="Zeichnung-Drawing" sheetId="580" r:id="rId4"/>
    <sheet name="Information" sheetId="16" r:id="rId5"/>
    <sheet name="Katalog-Catalogue" sheetId="39932" state="hidden" r:id="rId6"/>
  </sheets>
  <definedNames>
    <definedName name="_xlnm._FilterDatabase" localSheetId="5" hidden="1">'Katalog-Catalogue'!$A$42:$G$167</definedName>
    <definedName name="Auswahl_Prüfmittel">'Katalog-Catalogue'!$F$27:$J$52</definedName>
    <definedName name="Bemusterungsgrund">'Deckblatt-Cover Sheet'!$K$9:$R$16</definedName>
    <definedName name="_xlnm.Print_Area" localSheetId="0">'Deckblatt-Cover Sheet'!$A$1:$R$34</definedName>
    <definedName name="_xlnm.Print_Area" localSheetId="5">'Katalog-Catalogue'!$A$1:$P$197</definedName>
    <definedName name="_xlnm.Print_Area" localSheetId="2">'PB Einzelwerte-Report Values'!$A$1:$S$76</definedName>
    <definedName name="_xlnm.Print_Area" localSheetId="1">'PB Übersicht-Report Overview'!$A$1:$T$67</definedName>
    <definedName name="_xlnm.Print_Titles" localSheetId="2">'PB Einzelwerte-Report Values'!$B:$B,'PB Einzelwerte-Report Values'!$5:$11</definedName>
    <definedName name="_xlnm.Print_Titles" localSheetId="1">'PB Übersicht-Report Overview'!$1:$9</definedName>
    <definedName name="Ergebnis">'Katalog-Catalogue'!$G$17:$H$21</definedName>
    <definedName name="Format">'Katalog-Catalogue'!$N$3:$N$9</definedName>
    <definedName name="Genauigkeit">'Katalog-Catalogue'!#REF!</definedName>
    <definedName name="Gesamtresultat">'Katalog-Catalogue'!$G$3:$H$4</definedName>
    <definedName name="GR">'Katalog-Catalogue'!$F$3:$F$5</definedName>
    <definedName name="JA_NEIN">'Katalog-Catalogue'!$N$15:$N$17</definedName>
    <definedName name="Merkmalskatalog">'Katalog-Catalogue'!$A$72:$A$211</definedName>
    <definedName name="Methode">'Katalog-Catalogue'!$H$72:$H$73</definedName>
    <definedName name="Pruefer">'Katalog-Catalogue'!$L$29:$L$54</definedName>
    <definedName name="prüfpflichtig">'Katalog-Catalogue'!$L$14:$L$15</definedName>
    <definedName name="SAP_PLM">'Katalog-Catalogue'!$L$17:$L$26</definedName>
    <definedName name="Sprache">'Katalog-Catalogue'!$G$9:$H$9</definedName>
    <definedName name="X">'Katalog-Catalogue'!$L$3:$L$4</definedName>
  </definedNames>
  <calcPr calcId="145621"/>
</workbook>
</file>

<file path=xl/calcChain.xml><?xml version="1.0" encoding="utf-8"?>
<calcChain xmlns="http://schemas.openxmlformats.org/spreadsheetml/2006/main">
  <c r="F5" i="39933" l="1"/>
  <c r="Y5" i="1" l="1"/>
  <c r="X5" i="1"/>
  <c r="Z5" i="1"/>
  <c r="F8" i="1"/>
  <c r="L8" i="1"/>
  <c r="N8" i="1"/>
  <c r="T8" i="1"/>
  <c r="D47" i="584" l="1"/>
  <c r="D48" i="584"/>
  <c r="D49" i="584"/>
  <c r="D50" i="584"/>
  <c r="D51" i="584"/>
  <c r="D52" i="584"/>
  <c r="D53" i="584"/>
  <c r="D54" i="584"/>
  <c r="D55" i="584"/>
  <c r="D56" i="584"/>
  <c r="D57" i="584"/>
  <c r="D58" i="584"/>
  <c r="D59" i="584"/>
  <c r="D60" i="584"/>
  <c r="D61" i="584"/>
  <c r="D13" i="584"/>
  <c r="D14" i="584"/>
  <c r="D15" i="584"/>
  <c r="D16" i="584"/>
  <c r="D17" i="584"/>
  <c r="D18" i="584"/>
  <c r="D19" i="584"/>
  <c r="D20" i="584"/>
  <c r="D21" i="584"/>
  <c r="D22" i="584"/>
  <c r="D23" i="584"/>
  <c r="D24" i="584"/>
  <c r="D25" i="584"/>
  <c r="D26" i="584"/>
  <c r="D27" i="584"/>
  <c r="D28" i="584"/>
  <c r="D29" i="584"/>
  <c r="D30" i="584"/>
  <c r="D31" i="584"/>
  <c r="D32" i="584"/>
  <c r="D33" i="584"/>
  <c r="D34" i="584"/>
  <c r="D35" i="584"/>
  <c r="D36" i="584"/>
  <c r="D37" i="584"/>
  <c r="D38" i="584"/>
  <c r="D39" i="584"/>
  <c r="D40" i="584"/>
  <c r="D41" i="584"/>
  <c r="D42" i="584"/>
  <c r="D43" i="584"/>
  <c r="D44" i="584"/>
  <c r="D45" i="584"/>
  <c r="D46" i="584"/>
  <c r="D12" i="584"/>
  <c r="W1" i="1" l="1"/>
  <c r="D203" i="39932"/>
  <c r="D204" i="39932"/>
  <c r="D205" i="39932"/>
  <c r="D206" i="39932"/>
  <c r="D207" i="39932"/>
  <c r="D208" i="39932"/>
  <c r="D209" i="39932"/>
  <c r="D210" i="39932"/>
  <c r="D211" i="39932"/>
  <c r="D212" i="39932"/>
  <c r="D202" i="39932"/>
  <c r="Y20" i="1" l="1"/>
  <c r="X20" i="1"/>
  <c r="W20" i="1"/>
  <c r="B203" i="39932" l="1"/>
  <c r="C203" i="39932"/>
  <c r="B204" i="39932"/>
  <c r="C204" i="39932"/>
  <c r="B205" i="39932"/>
  <c r="C205" i="39932"/>
  <c r="B206" i="39932"/>
  <c r="C206" i="39932"/>
  <c r="B207" i="39932"/>
  <c r="C207" i="39932"/>
  <c r="B208" i="39932"/>
  <c r="C208" i="39932"/>
  <c r="B209" i="39932"/>
  <c r="C209" i="39932"/>
  <c r="B210" i="39932"/>
  <c r="C210" i="39932"/>
  <c r="B211" i="39932"/>
  <c r="C211" i="39932"/>
  <c r="B212" i="39932"/>
  <c r="C212" i="39932"/>
  <c r="C202" i="39932"/>
  <c r="B202" i="39932"/>
  <c r="A203" i="39932"/>
  <c r="A204" i="39932"/>
  <c r="A205" i="39932"/>
  <c r="A206" i="39932"/>
  <c r="B26" i="1" s="1"/>
  <c r="A207" i="39932"/>
  <c r="A208" i="39932"/>
  <c r="A209" i="39932"/>
  <c r="A210" i="39932"/>
  <c r="A211" i="39932"/>
  <c r="A212" i="39932"/>
  <c r="A202" i="39932"/>
  <c r="B19" i="1" l="1"/>
  <c r="B16" i="1"/>
  <c r="B17" i="1"/>
  <c r="B13" i="1"/>
  <c r="B58" i="1"/>
  <c r="B46" i="1"/>
  <c r="B42" i="1"/>
  <c r="B34" i="1"/>
  <c r="B22" i="1"/>
  <c r="B53" i="1"/>
  <c r="B49" i="1"/>
  <c r="B41" i="1"/>
  <c r="B33" i="1"/>
  <c r="B25" i="1"/>
  <c r="B18" i="1"/>
  <c r="B12" i="1"/>
  <c r="B10" i="1"/>
  <c r="B56" i="1"/>
  <c r="B52" i="1"/>
  <c r="B48" i="1"/>
  <c r="B44" i="1"/>
  <c r="B40" i="1"/>
  <c r="B36" i="1"/>
  <c r="B32" i="1"/>
  <c r="B28" i="1"/>
  <c r="B24" i="1"/>
  <c r="B20" i="1"/>
  <c r="B15" i="1"/>
  <c r="B11" i="1"/>
  <c r="B54" i="1"/>
  <c r="B50" i="1"/>
  <c r="B38" i="1"/>
  <c r="B30" i="1"/>
  <c r="B57" i="1"/>
  <c r="B45" i="1"/>
  <c r="B37" i="1"/>
  <c r="B29" i="1"/>
  <c r="B21" i="1"/>
  <c r="B14" i="1"/>
  <c r="B59" i="1"/>
  <c r="B55" i="1"/>
  <c r="B51" i="1"/>
  <c r="B47" i="1"/>
  <c r="B43" i="1"/>
  <c r="B39" i="1"/>
  <c r="B35" i="1"/>
  <c r="B31" i="1"/>
  <c r="B27" i="1"/>
  <c r="B23" i="1"/>
  <c r="W22" i="1"/>
  <c r="X22" i="1"/>
  <c r="Y22" i="1"/>
  <c r="W23" i="1"/>
  <c r="X23" i="1"/>
  <c r="Y23" i="1"/>
  <c r="W24" i="1"/>
  <c r="X24" i="1"/>
  <c r="Y24" i="1"/>
  <c r="W25" i="1"/>
  <c r="X25" i="1"/>
  <c r="Y25" i="1"/>
  <c r="W26" i="1"/>
  <c r="X26" i="1"/>
  <c r="Y26" i="1"/>
  <c r="W27" i="1"/>
  <c r="X27" i="1"/>
  <c r="Y27" i="1"/>
  <c r="W28" i="1"/>
  <c r="X28" i="1"/>
  <c r="Y28" i="1"/>
  <c r="W29" i="1"/>
  <c r="X29" i="1"/>
  <c r="Y29" i="1"/>
  <c r="W30" i="1"/>
  <c r="X30" i="1"/>
  <c r="Y30" i="1"/>
  <c r="W31" i="1"/>
  <c r="X31" i="1"/>
  <c r="Y31" i="1"/>
  <c r="W32" i="1"/>
  <c r="X32" i="1"/>
  <c r="Y32" i="1"/>
  <c r="W33" i="1"/>
  <c r="X33" i="1"/>
  <c r="Y33" i="1"/>
  <c r="W34" i="1"/>
  <c r="X34" i="1"/>
  <c r="Y34" i="1"/>
  <c r="W35" i="1"/>
  <c r="X35" i="1"/>
  <c r="Y35" i="1"/>
  <c r="W36" i="1"/>
  <c r="X36" i="1"/>
  <c r="Y36" i="1"/>
  <c r="W37" i="1"/>
  <c r="X37" i="1"/>
  <c r="Y37" i="1"/>
  <c r="W38" i="1"/>
  <c r="X38" i="1"/>
  <c r="Y38" i="1"/>
  <c r="W39" i="1"/>
  <c r="X39" i="1"/>
  <c r="Y39" i="1"/>
  <c r="W40" i="1"/>
  <c r="X40" i="1"/>
  <c r="Y40" i="1"/>
  <c r="W41" i="1"/>
  <c r="X41" i="1"/>
  <c r="Y41" i="1"/>
  <c r="W42" i="1"/>
  <c r="X42" i="1"/>
  <c r="Y42" i="1"/>
  <c r="W43" i="1"/>
  <c r="X43" i="1"/>
  <c r="Y43" i="1"/>
  <c r="W44" i="1"/>
  <c r="X44" i="1"/>
  <c r="Y44" i="1"/>
  <c r="W45" i="1"/>
  <c r="X45" i="1"/>
  <c r="Y45" i="1"/>
  <c r="W46" i="1"/>
  <c r="X46" i="1"/>
  <c r="Y46" i="1"/>
  <c r="W47" i="1"/>
  <c r="X47" i="1"/>
  <c r="Y47" i="1"/>
  <c r="W48" i="1"/>
  <c r="X48" i="1"/>
  <c r="Y48" i="1"/>
  <c r="W49" i="1"/>
  <c r="X49" i="1"/>
  <c r="Y49" i="1"/>
  <c r="W50" i="1"/>
  <c r="X50" i="1"/>
  <c r="Y50" i="1"/>
  <c r="W51" i="1"/>
  <c r="X51" i="1"/>
  <c r="Y51" i="1"/>
  <c r="W52" i="1"/>
  <c r="X52" i="1"/>
  <c r="Y52" i="1"/>
  <c r="W53" i="1"/>
  <c r="X53" i="1"/>
  <c r="Y53" i="1"/>
  <c r="W54" i="1"/>
  <c r="X54" i="1"/>
  <c r="Y54" i="1"/>
  <c r="W55" i="1"/>
  <c r="X55" i="1"/>
  <c r="Y55" i="1"/>
  <c r="W56" i="1"/>
  <c r="X56" i="1"/>
  <c r="Y56" i="1"/>
  <c r="W57" i="1"/>
  <c r="X57" i="1"/>
  <c r="Y57" i="1"/>
  <c r="W58" i="1"/>
  <c r="X58" i="1"/>
  <c r="Y58" i="1"/>
  <c r="W59" i="1"/>
  <c r="X59" i="1"/>
  <c r="Y59" i="1"/>
  <c r="W60" i="1"/>
  <c r="X60" i="1"/>
  <c r="Y60" i="1"/>
  <c r="W61" i="1"/>
  <c r="X61" i="1"/>
  <c r="Y61" i="1"/>
  <c r="W62" i="1"/>
  <c r="X62" i="1"/>
  <c r="Y62" i="1"/>
  <c r="W63" i="1"/>
  <c r="X63" i="1"/>
  <c r="Y63" i="1"/>
  <c r="W64" i="1"/>
  <c r="X64" i="1"/>
  <c r="Y64" i="1"/>
  <c r="W65" i="1"/>
  <c r="X65" i="1"/>
  <c r="Y65" i="1"/>
  <c r="W66" i="1"/>
  <c r="X66" i="1"/>
  <c r="Y66" i="1"/>
  <c r="W67" i="1"/>
  <c r="X67" i="1"/>
  <c r="Y67" i="1"/>
  <c r="W68" i="1"/>
  <c r="X68" i="1"/>
  <c r="Y68" i="1"/>
  <c r="W69" i="1"/>
  <c r="X69" i="1"/>
  <c r="Y69" i="1"/>
  <c r="W70" i="1"/>
  <c r="X70" i="1"/>
  <c r="Y70" i="1"/>
  <c r="W71" i="1"/>
  <c r="X71" i="1"/>
  <c r="Y71" i="1"/>
  <c r="W72" i="1"/>
  <c r="X72" i="1"/>
  <c r="Y72" i="1"/>
  <c r="W73" i="1"/>
  <c r="X73" i="1"/>
  <c r="Y73" i="1"/>
  <c r="W74" i="1"/>
  <c r="X74" i="1"/>
  <c r="Y74" i="1"/>
  <c r="W75" i="1"/>
  <c r="X75" i="1"/>
  <c r="Y75" i="1"/>
  <c r="W76" i="1"/>
  <c r="X76" i="1"/>
  <c r="Y76" i="1"/>
  <c r="W77" i="1"/>
  <c r="X77" i="1"/>
  <c r="Y77" i="1"/>
  <c r="W78" i="1"/>
  <c r="X78" i="1"/>
  <c r="Y78" i="1"/>
  <c r="W79" i="1"/>
  <c r="X79" i="1"/>
  <c r="Y79" i="1"/>
  <c r="W80" i="1"/>
  <c r="X80" i="1"/>
  <c r="Y80" i="1"/>
  <c r="W81" i="1"/>
  <c r="X81" i="1"/>
  <c r="Y81" i="1"/>
  <c r="W82" i="1"/>
  <c r="X82" i="1"/>
  <c r="Y82" i="1"/>
  <c r="W83" i="1"/>
  <c r="X83" i="1"/>
  <c r="Y83" i="1"/>
  <c r="W84" i="1"/>
  <c r="X84" i="1"/>
  <c r="Y84" i="1"/>
  <c r="W85" i="1"/>
  <c r="X85" i="1"/>
  <c r="Y85" i="1"/>
  <c r="W86" i="1"/>
  <c r="X86" i="1"/>
  <c r="Y86" i="1"/>
  <c r="W87" i="1"/>
  <c r="X87" i="1"/>
  <c r="Y87" i="1"/>
  <c r="W88" i="1"/>
  <c r="X88" i="1"/>
  <c r="Y88" i="1"/>
  <c r="W89" i="1"/>
  <c r="X89" i="1"/>
  <c r="Y89" i="1"/>
  <c r="W90" i="1"/>
  <c r="X90" i="1"/>
  <c r="Y90" i="1"/>
  <c r="W91" i="1"/>
  <c r="X91" i="1"/>
  <c r="Y91" i="1"/>
  <c r="W92" i="1"/>
  <c r="X92" i="1"/>
  <c r="Y92" i="1"/>
  <c r="W93" i="1"/>
  <c r="X93" i="1"/>
  <c r="Y93" i="1"/>
  <c r="W94" i="1"/>
  <c r="X94" i="1"/>
  <c r="Y94" i="1"/>
  <c r="W95" i="1"/>
  <c r="X95" i="1"/>
  <c r="Y95" i="1"/>
  <c r="W96" i="1"/>
  <c r="X96" i="1"/>
  <c r="Y96" i="1"/>
  <c r="W97" i="1"/>
  <c r="X97" i="1"/>
  <c r="Y97" i="1"/>
  <c r="W98" i="1"/>
  <c r="X98" i="1"/>
  <c r="Y98" i="1"/>
  <c r="W99" i="1"/>
  <c r="X99" i="1"/>
  <c r="Y99" i="1"/>
  <c r="W100" i="1"/>
  <c r="X100" i="1"/>
  <c r="Y100" i="1"/>
  <c r="W101" i="1"/>
  <c r="X101" i="1"/>
  <c r="Y101" i="1"/>
  <c r="W102" i="1"/>
  <c r="X102" i="1"/>
  <c r="Y102" i="1"/>
  <c r="W103" i="1"/>
  <c r="X103" i="1"/>
  <c r="Y103" i="1"/>
  <c r="W104" i="1"/>
  <c r="X104" i="1"/>
  <c r="Y104" i="1"/>
  <c r="W105" i="1"/>
  <c r="X105" i="1"/>
  <c r="Y105" i="1"/>
  <c r="W106" i="1"/>
  <c r="X106" i="1"/>
  <c r="Y106" i="1"/>
  <c r="W107" i="1"/>
  <c r="X107" i="1"/>
  <c r="Y107" i="1"/>
  <c r="W108" i="1"/>
  <c r="X108" i="1"/>
  <c r="Y108" i="1"/>
  <c r="W109" i="1"/>
  <c r="X109" i="1"/>
  <c r="Y109" i="1"/>
  <c r="W110" i="1"/>
  <c r="X110" i="1"/>
  <c r="Y110" i="1"/>
  <c r="W111" i="1"/>
  <c r="X111" i="1"/>
  <c r="Y111" i="1"/>
  <c r="W112" i="1"/>
  <c r="X112" i="1"/>
  <c r="Y112" i="1"/>
  <c r="W113" i="1"/>
  <c r="X113" i="1"/>
  <c r="Y113" i="1"/>
  <c r="W114" i="1"/>
  <c r="X114" i="1"/>
  <c r="Y114" i="1"/>
  <c r="W115" i="1"/>
  <c r="X115" i="1"/>
  <c r="Y115" i="1"/>
  <c r="W116" i="1"/>
  <c r="X116" i="1"/>
  <c r="Y116" i="1"/>
  <c r="W117" i="1"/>
  <c r="X117" i="1"/>
  <c r="Y117" i="1"/>
  <c r="W118" i="1"/>
  <c r="X118" i="1"/>
  <c r="Y118" i="1"/>
  <c r="W119" i="1"/>
  <c r="X119" i="1"/>
  <c r="Y119" i="1"/>
  <c r="W120" i="1"/>
  <c r="X120" i="1"/>
  <c r="Y120" i="1"/>
  <c r="W121" i="1"/>
  <c r="X121" i="1"/>
  <c r="Y121" i="1"/>
  <c r="W122" i="1"/>
  <c r="X122" i="1"/>
  <c r="Y122" i="1"/>
  <c r="W123" i="1"/>
  <c r="X123" i="1"/>
  <c r="Y123" i="1"/>
  <c r="W124" i="1"/>
  <c r="X124" i="1"/>
  <c r="Y124" i="1"/>
  <c r="W125" i="1"/>
  <c r="X125" i="1"/>
  <c r="Y125" i="1"/>
  <c r="W126" i="1"/>
  <c r="X126" i="1"/>
  <c r="Y126" i="1"/>
  <c r="W127" i="1"/>
  <c r="X127" i="1"/>
  <c r="Y127" i="1"/>
  <c r="W128" i="1"/>
  <c r="X128" i="1"/>
  <c r="Y128" i="1"/>
  <c r="W129" i="1"/>
  <c r="X129" i="1"/>
  <c r="Y129" i="1"/>
  <c r="W130" i="1"/>
  <c r="X130" i="1"/>
  <c r="Y130" i="1"/>
  <c r="W131" i="1"/>
  <c r="X131" i="1"/>
  <c r="Y131" i="1"/>
  <c r="W132" i="1"/>
  <c r="X132" i="1"/>
  <c r="Y132" i="1"/>
  <c r="W133" i="1"/>
  <c r="X133" i="1"/>
  <c r="Y133" i="1"/>
  <c r="W134" i="1"/>
  <c r="X134" i="1"/>
  <c r="Y134" i="1"/>
  <c r="W135" i="1"/>
  <c r="X135" i="1"/>
  <c r="Y135" i="1"/>
  <c r="W136" i="1"/>
  <c r="X136" i="1"/>
  <c r="Y136" i="1"/>
  <c r="W137" i="1"/>
  <c r="X137" i="1"/>
  <c r="Y137" i="1"/>
  <c r="W138" i="1"/>
  <c r="X138" i="1"/>
  <c r="Y138" i="1"/>
  <c r="W139" i="1"/>
  <c r="X139" i="1"/>
  <c r="Y139" i="1"/>
  <c r="W140" i="1"/>
  <c r="X140" i="1"/>
  <c r="Y140" i="1"/>
  <c r="W141" i="1"/>
  <c r="X141" i="1"/>
  <c r="Y141" i="1"/>
  <c r="W142" i="1"/>
  <c r="X142" i="1"/>
  <c r="Y142" i="1"/>
  <c r="W143" i="1"/>
  <c r="X143" i="1"/>
  <c r="Y143" i="1"/>
  <c r="W144" i="1"/>
  <c r="X144" i="1"/>
  <c r="Y144" i="1"/>
  <c r="W145" i="1"/>
  <c r="X145" i="1"/>
  <c r="Y145" i="1"/>
  <c r="W146" i="1"/>
  <c r="X146" i="1"/>
  <c r="Y146" i="1"/>
  <c r="W147" i="1"/>
  <c r="X147" i="1"/>
  <c r="Y147" i="1"/>
  <c r="W148" i="1"/>
  <c r="X148" i="1"/>
  <c r="Y148" i="1"/>
  <c r="W21" i="1"/>
  <c r="Y21" i="1"/>
  <c r="X21" i="1"/>
  <c r="M24" i="39933"/>
  <c r="G212" i="39932"/>
  <c r="F212" i="39932"/>
  <c r="E212" i="39932"/>
  <c r="Y18" i="1" s="1"/>
  <c r="G211" i="39932"/>
  <c r="F211" i="39932"/>
  <c r="E211" i="39932"/>
  <c r="Y17" i="1" s="1"/>
  <c r="G210" i="39932"/>
  <c r="F210" i="39932"/>
  <c r="E210" i="39932"/>
  <c r="Y16" i="1" s="1"/>
  <c r="G209" i="39932"/>
  <c r="F209" i="39932"/>
  <c r="E209" i="39932"/>
  <c r="Y15" i="1" s="1"/>
  <c r="G208" i="39932"/>
  <c r="F208" i="39932"/>
  <c r="E208" i="39932"/>
  <c r="Y14" i="1" s="1"/>
  <c r="G207" i="39932"/>
  <c r="F207" i="39932"/>
  <c r="E207" i="39932"/>
  <c r="G206" i="39932"/>
  <c r="F206" i="39932"/>
  <c r="E206" i="39932"/>
  <c r="Y12" i="1" s="1"/>
  <c r="G205" i="39932"/>
  <c r="F205" i="39932"/>
  <c r="E205" i="39932"/>
  <c r="Y11" i="1" s="1"/>
  <c r="G204" i="39932"/>
  <c r="F204" i="39932"/>
  <c r="E204" i="39932"/>
  <c r="Y10" i="1" s="1"/>
  <c r="G203" i="39932"/>
  <c r="F203" i="39932"/>
  <c r="E203" i="39932"/>
  <c r="Y9" i="1" s="1"/>
  <c r="G202" i="39932"/>
  <c r="F202" i="39932"/>
  <c r="E202" i="39932"/>
  <c r="Y8" i="1" s="1"/>
  <c r="G201" i="39932"/>
  <c r="F201" i="39932"/>
  <c r="E201" i="39932"/>
  <c r="G200" i="39932"/>
  <c r="F200" i="39932"/>
  <c r="E200" i="39932"/>
  <c r="G199" i="39932"/>
  <c r="F199" i="39932"/>
  <c r="E199" i="39932"/>
  <c r="G198" i="39932"/>
  <c r="F198" i="39932"/>
  <c r="E198" i="39932"/>
  <c r="G197" i="39932"/>
  <c r="F197" i="39932"/>
  <c r="E197" i="39932"/>
  <c r="G196" i="39932"/>
  <c r="F196" i="39932"/>
  <c r="E196" i="39932"/>
  <c r="G195" i="39932"/>
  <c r="F195" i="39932"/>
  <c r="E195" i="39932"/>
  <c r="G194" i="39932"/>
  <c r="F194" i="39932"/>
  <c r="E194" i="39932"/>
  <c r="G193" i="39932"/>
  <c r="F193" i="39932"/>
  <c r="E193" i="39932"/>
  <c r="G192" i="39932"/>
  <c r="F192" i="39932"/>
  <c r="E192" i="39932"/>
  <c r="G191" i="39932"/>
  <c r="F191" i="39932"/>
  <c r="E191" i="39932"/>
  <c r="G190" i="39932"/>
  <c r="F190" i="39932"/>
  <c r="E190" i="39932"/>
  <c r="G189" i="39932"/>
  <c r="F189" i="39932"/>
  <c r="E189" i="39932"/>
  <c r="G188" i="39932"/>
  <c r="F188" i="39932"/>
  <c r="E188" i="39932"/>
  <c r="G187" i="39932"/>
  <c r="F187" i="39932"/>
  <c r="E187" i="39932"/>
  <c r="G186" i="39932"/>
  <c r="F186" i="39932"/>
  <c r="E186" i="39932"/>
  <c r="G185" i="39932"/>
  <c r="F185" i="39932"/>
  <c r="E185" i="39932"/>
  <c r="G184" i="39932"/>
  <c r="F184" i="39932"/>
  <c r="E184" i="39932"/>
  <c r="G183" i="39932"/>
  <c r="F183" i="39932"/>
  <c r="E183" i="39932"/>
  <c r="G182" i="39932"/>
  <c r="F182" i="39932"/>
  <c r="E182" i="39932"/>
  <c r="G181" i="39932"/>
  <c r="F181" i="39932"/>
  <c r="E181" i="39932"/>
  <c r="G180" i="39932"/>
  <c r="F180" i="39932"/>
  <c r="E180" i="39932"/>
  <c r="G179" i="39932"/>
  <c r="F179" i="39932"/>
  <c r="E179" i="39932"/>
  <c r="G178" i="39932"/>
  <c r="F178" i="39932"/>
  <c r="E178" i="39932"/>
  <c r="G177" i="39932"/>
  <c r="F177" i="39932"/>
  <c r="E177" i="39932"/>
  <c r="G176" i="39932"/>
  <c r="F176" i="39932"/>
  <c r="E176" i="39932"/>
  <c r="G175" i="39932"/>
  <c r="F175" i="39932"/>
  <c r="E175" i="39932"/>
  <c r="G174" i="39932"/>
  <c r="F174" i="39932"/>
  <c r="E174" i="39932"/>
  <c r="G173" i="39932"/>
  <c r="F173" i="39932"/>
  <c r="E173" i="39932"/>
  <c r="G172" i="39932"/>
  <c r="F172" i="39932"/>
  <c r="E172" i="39932"/>
  <c r="G171" i="39932"/>
  <c r="F171" i="39932"/>
  <c r="E171" i="39932"/>
  <c r="G170" i="39932"/>
  <c r="F170" i="39932"/>
  <c r="E170" i="39932"/>
  <c r="G169" i="39932"/>
  <c r="F169" i="39932"/>
  <c r="E169" i="39932"/>
  <c r="G168" i="39932"/>
  <c r="F168" i="39932"/>
  <c r="E168" i="39932"/>
  <c r="G167" i="39932"/>
  <c r="F167" i="39932"/>
  <c r="E167" i="39932"/>
  <c r="G166" i="39932"/>
  <c r="F166" i="39932"/>
  <c r="E166" i="39932"/>
  <c r="G165" i="39932"/>
  <c r="F165" i="39932"/>
  <c r="E165" i="39932"/>
  <c r="G164" i="39932"/>
  <c r="F164" i="39932"/>
  <c r="E164" i="39932"/>
  <c r="G163" i="39932"/>
  <c r="F163" i="39932"/>
  <c r="E163" i="39932"/>
  <c r="G162" i="39932"/>
  <c r="F162" i="39932"/>
  <c r="E162" i="39932"/>
  <c r="G161" i="39932"/>
  <c r="F161" i="39932"/>
  <c r="E161" i="39932"/>
  <c r="G160" i="39932"/>
  <c r="F160" i="39932"/>
  <c r="E160" i="39932"/>
  <c r="G159" i="39932"/>
  <c r="F159" i="39932"/>
  <c r="E159" i="39932"/>
  <c r="G158" i="39932"/>
  <c r="F158" i="39932"/>
  <c r="E158" i="39932"/>
  <c r="G157" i="39932"/>
  <c r="F157" i="39932"/>
  <c r="E157" i="39932"/>
  <c r="G156" i="39932"/>
  <c r="F156" i="39932"/>
  <c r="E156" i="39932"/>
  <c r="G155" i="39932"/>
  <c r="F155" i="39932"/>
  <c r="E155" i="39932"/>
  <c r="G154" i="39932"/>
  <c r="F154" i="39932"/>
  <c r="E154" i="39932"/>
  <c r="G153" i="39932"/>
  <c r="F153" i="39932"/>
  <c r="E153" i="39932"/>
  <c r="G152" i="39932"/>
  <c r="F152" i="39932"/>
  <c r="E152" i="39932"/>
  <c r="G151" i="39932"/>
  <c r="F151" i="39932"/>
  <c r="E151" i="39932"/>
  <c r="G150" i="39932"/>
  <c r="F150" i="39932"/>
  <c r="E150" i="39932"/>
  <c r="G149" i="39932"/>
  <c r="F149" i="39932"/>
  <c r="E149" i="39932"/>
  <c r="G148" i="39932"/>
  <c r="F148" i="39932"/>
  <c r="E148" i="39932"/>
  <c r="G147" i="39932"/>
  <c r="F147" i="39932"/>
  <c r="E147" i="39932"/>
  <c r="G146" i="39932"/>
  <c r="F146" i="39932"/>
  <c r="E146" i="39932"/>
  <c r="G145" i="39932"/>
  <c r="F145" i="39932"/>
  <c r="E145" i="39932"/>
  <c r="G144" i="39932"/>
  <c r="F144" i="39932"/>
  <c r="E144" i="39932"/>
  <c r="G143" i="39932"/>
  <c r="F143" i="39932"/>
  <c r="E143" i="39932"/>
  <c r="G142" i="39932"/>
  <c r="F142" i="39932"/>
  <c r="E142" i="39932"/>
  <c r="G141" i="39932"/>
  <c r="F141" i="39932"/>
  <c r="E141" i="39932"/>
  <c r="G140" i="39932"/>
  <c r="F140" i="39932"/>
  <c r="E140" i="39932"/>
  <c r="G139" i="39932"/>
  <c r="F139" i="39932"/>
  <c r="E139" i="39932"/>
  <c r="G138" i="39932"/>
  <c r="F138" i="39932"/>
  <c r="E138" i="39932"/>
  <c r="G137" i="39932"/>
  <c r="F137" i="39932"/>
  <c r="E137" i="39932"/>
  <c r="G136" i="39932"/>
  <c r="F136" i="39932"/>
  <c r="E136" i="39932"/>
  <c r="G135" i="39932"/>
  <c r="F135" i="39932"/>
  <c r="E135" i="39932"/>
  <c r="G134" i="39932"/>
  <c r="F134" i="39932"/>
  <c r="E134" i="39932"/>
  <c r="G133" i="39932"/>
  <c r="F133" i="39932"/>
  <c r="E133" i="39932"/>
  <c r="G132" i="39932"/>
  <c r="F132" i="39932"/>
  <c r="E132" i="39932"/>
  <c r="G131" i="39932"/>
  <c r="F131" i="39932"/>
  <c r="E131" i="39932"/>
  <c r="G130" i="39932"/>
  <c r="F130" i="39932"/>
  <c r="E130" i="39932"/>
  <c r="G129" i="39932"/>
  <c r="F129" i="39932"/>
  <c r="E129" i="39932"/>
  <c r="G128" i="39932"/>
  <c r="F128" i="39932"/>
  <c r="E128" i="39932"/>
  <c r="G127" i="39932"/>
  <c r="F127" i="39932"/>
  <c r="E127" i="39932"/>
  <c r="G126" i="39932"/>
  <c r="F126" i="39932"/>
  <c r="E126" i="39932"/>
  <c r="G125" i="39932"/>
  <c r="F125" i="39932"/>
  <c r="E125" i="39932"/>
  <c r="G124" i="39932"/>
  <c r="F124" i="39932"/>
  <c r="E124" i="39932"/>
  <c r="G123" i="39932"/>
  <c r="F123" i="39932"/>
  <c r="E123" i="39932"/>
  <c r="G122" i="39932"/>
  <c r="F122" i="39932"/>
  <c r="E122" i="39932"/>
  <c r="G121" i="39932"/>
  <c r="F121" i="39932"/>
  <c r="E121" i="39932"/>
  <c r="G120" i="39932"/>
  <c r="F120" i="39932"/>
  <c r="E120" i="39932"/>
  <c r="G119" i="39932"/>
  <c r="F119" i="39932"/>
  <c r="E119" i="39932"/>
  <c r="G118" i="39932"/>
  <c r="F118" i="39932"/>
  <c r="E118" i="39932"/>
  <c r="G117" i="39932"/>
  <c r="F117" i="39932"/>
  <c r="E117" i="39932"/>
  <c r="G116" i="39932"/>
  <c r="F116" i="39932"/>
  <c r="E116" i="39932"/>
  <c r="G115" i="39932"/>
  <c r="F115" i="39932"/>
  <c r="E115" i="39932"/>
  <c r="G114" i="39932"/>
  <c r="F114" i="39932"/>
  <c r="E114" i="39932"/>
  <c r="G113" i="39932"/>
  <c r="F113" i="39932"/>
  <c r="E113" i="39932"/>
  <c r="G112" i="39932"/>
  <c r="F112" i="39932"/>
  <c r="E112" i="39932"/>
  <c r="G111" i="39932"/>
  <c r="F111" i="39932"/>
  <c r="E111" i="39932"/>
  <c r="G110" i="39932"/>
  <c r="F110" i="39932"/>
  <c r="E110" i="39932"/>
  <c r="G109" i="39932"/>
  <c r="F109" i="39932"/>
  <c r="E109" i="39932"/>
  <c r="G108" i="39932"/>
  <c r="F108" i="39932"/>
  <c r="E108" i="39932"/>
  <c r="G107" i="39932"/>
  <c r="F107" i="39932"/>
  <c r="E107" i="39932"/>
  <c r="G106" i="39932"/>
  <c r="F106" i="39932"/>
  <c r="E106" i="39932"/>
  <c r="G105" i="39932"/>
  <c r="F105" i="39932"/>
  <c r="E105" i="39932"/>
  <c r="G104" i="39932"/>
  <c r="F104" i="39932"/>
  <c r="E104" i="39932"/>
  <c r="G103" i="39932"/>
  <c r="F103" i="39932"/>
  <c r="E103" i="39932"/>
  <c r="G102" i="39932"/>
  <c r="F102" i="39932"/>
  <c r="E102" i="39932"/>
  <c r="G101" i="39932"/>
  <c r="F101" i="39932"/>
  <c r="E101" i="39932"/>
  <c r="G100" i="39932"/>
  <c r="F100" i="39932"/>
  <c r="E100" i="39932"/>
  <c r="G99" i="39932"/>
  <c r="F99" i="39932"/>
  <c r="E99" i="39932"/>
  <c r="G98" i="39932"/>
  <c r="F98" i="39932"/>
  <c r="E98" i="39932"/>
  <c r="G97" i="39932"/>
  <c r="F97" i="39932"/>
  <c r="E97" i="39932"/>
  <c r="G96" i="39932"/>
  <c r="F96" i="39932"/>
  <c r="E96" i="39932"/>
  <c r="G95" i="39932"/>
  <c r="F95" i="39932"/>
  <c r="E95" i="39932"/>
  <c r="G94" i="39932"/>
  <c r="F94" i="39932"/>
  <c r="E94" i="39932"/>
  <c r="G93" i="39932"/>
  <c r="F93" i="39932"/>
  <c r="E93" i="39932"/>
  <c r="G92" i="39932"/>
  <c r="F92" i="39932"/>
  <c r="E92" i="39932"/>
  <c r="G91" i="39932"/>
  <c r="F91" i="39932"/>
  <c r="E91" i="39932"/>
  <c r="G90" i="39932"/>
  <c r="F90" i="39932"/>
  <c r="E90" i="39932"/>
  <c r="G89" i="39932"/>
  <c r="F89" i="39932"/>
  <c r="E89" i="39932"/>
  <c r="G88" i="39932"/>
  <c r="F88" i="39932"/>
  <c r="E88" i="39932"/>
  <c r="G87" i="39932"/>
  <c r="F87" i="39932"/>
  <c r="E87" i="39932"/>
  <c r="G86" i="39932"/>
  <c r="F86" i="39932"/>
  <c r="E86" i="39932"/>
  <c r="G85" i="39932"/>
  <c r="F85" i="39932"/>
  <c r="E85" i="39932"/>
  <c r="G84" i="39932"/>
  <c r="F84" i="39932"/>
  <c r="E84" i="39932"/>
  <c r="G83" i="39932"/>
  <c r="F83" i="39932"/>
  <c r="E83" i="39932"/>
  <c r="G82" i="39932"/>
  <c r="F82" i="39932"/>
  <c r="E82" i="39932"/>
  <c r="G81" i="39932"/>
  <c r="F81" i="39932"/>
  <c r="E81" i="39932"/>
  <c r="G80" i="39932"/>
  <c r="F80" i="39932"/>
  <c r="E80" i="39932"/>
  <c r="G79" i="39932"/>
  <c r="F79" i="39932"/>
  <c r="E79" i="39932"/>
  <c r="G78" i="39932"/>
  <c r="F78" i="39932"/>
  <c r="E78" i="39932"/>
  <c r="G77" i="39932"/>
  <c r="F77" i="39932"/>
  <c r="E77" i="39932"/>
  <c r="G76" i="39932"/>
  <c r="F76" i="39932"/>
  <c r="E76" i="39932"/>
  <c r="G75" i="39932"/>
  <c r="F75" i="39932"/>
  <c r="E75" i="39932"/>
  <c r="G74" i="39932"/>
  <c r="F74" i="39932"/>
  <c r="E74" i="39932"/>
  <c r="M5" i="1" l="1"/>
  <c r="J8" i="584"/>
  <c r="P5" i="584" l="1"/>
  <c r="C5" i="584"/>
  <c r="S13" i="584" l="1"/>
  <c r="S14" i="584"/>
  <c r="S15" i="584"/>
  <c r="S16" i="584"/>
  <c r="S17" i="584"/>
  <c r="S18" i="584"/>
  <c r="S19" i="584"/>
  <c r="S20" i="584"/>
  <c r="S21" i="584"/>
  <c r="S22" i="584"/>
  <c r="S23" i="584"/>
  <c r="S24" i="584"/>
  <c r="S25" i="584"/>
  <c r="S26" i="584"/>
  <c r="S27" i="584"/>
  <c r="S28" i="584"/>
  <c r="S29" i="584"/>
  <c r="S30" i="584"/>
  <c r="S31" i="584"/>
  <c r="S32" i="584"/>
  <c r="S33" i="584"/>
  <c r="S34" i="584"/>
  <c r="S35" i="584"/>
  <c r="S36" i="584"/>
  <c r="S37" i="584"/>
  <c r="S38" i="584"/>
  <c r="S39" i="584"/>
  <c r="S40" i="584"/>
  <c r="S41" i="584"/>
  <c r="S42" i="584"/>
  <c r="S43" i="584"/>
  <c r="S44" i="584"/>
  <c r="S45" i="584"/>
  <c r="S46" i="584"/>
  <c r="S47" i="584"/>
  <c r="S48" i="584"/>
  <c r="S49" i="584"/>
  <c r="S50" i="584"/>
  <c r="S51" i="584"/>
  <c r="S52" i="584"/>
  <c r="S53" i="584"/>
  <c r="S54" i="584"/>
  <c r="S55" i="584"/>
  <c r="S56" i="584"/>
  <c r="S57" i="584"/>
  <c r="S58" i="584"/>
  <c r="S59" i="584"/>
  <c r="S60" i="584"/>
  <c r="S61" i="584"/>
  <c r="G14" i="584"/>
  <c r="G15" i="584"/>
  <c r="G16" i="584"/>
  <c r="G17" i="584"/>
  <c r="G18" i="584"/>
  <c r="G19" i="584"/>
  <c r="G20" i="584"/>
  <c r="G21" i="584"/>
  <c r="G22" i="584"/>
  <c r="G23" i="584"/>
  <c r="G24" i="584"/>
  <c r="G25" i="584"/>
  <c r="G26" i="584"/>
  <c r="G27" i="584"/>
  <c r="G28" i="584"/>
  <c r="G29" i="584"/>
  <c r="G30" i="584"/>
  <c r="G31" i="584"/>
  <c r="G32" i="584"/>
  <c r="G33" i="584"/>
  <c r="G34" i="584"/>
  <c r="G35" i="584"/>
  <c r="G36" i="584"/>
  <c r="G37" i="584"/>
  <c r="G38" i="584"/>
  <c r="G39" i="584"/>
  <c r="G40" i="584"/>
  <c r="G41" i="584"/>
  <c r="G42" i="584"/>
  <c r="G43" i="584"/>
  <c r="G44" i="584"/>
  <c r="G45" i="584"/>
  <c r="G46" i="584"/>
  <c r="G47" i="584"/>
  <c r="G48" i="584"/>
  <c r="G49" i="584"/>
  <c r="G50" i="584"/>
  <c r="G51" i="584"/>
  <c r="G52" i="584"/>
  <c r="G53" i="584"/>
  <c r="G54" i="584"/>
  <c r="G55" i="584"/>
  <c r="G56" i="584"/>
  <c r="G57" i="584"/>
  <c r="G58" i="584"/>
  <c r="G59" i="584"/>
  <c r="G60" i="584"/>
  <c r="G61" i="584"/>
  <c r="E14" i="584"/>
  <c r="H14" i="584" s="1"/>
  <c r="E15" i="584"/>
  <c r="H15" i="584" s="1"/>
  <c r="E16" i="584"/>
  <c r="H16" i="584" s="1"/>
  <c r="E17" i="584"/>
  <c r="H17" i="584" s="1"/>
  <c r="S15" i="1" s="1"/>
  <c r="E18" i="584"/>
  <c r="H18" i="584" s="1"/>
  <c r="E19" i="584"/>
  <c r="H19" i="584" s="1"/>
  <c r="S17" i="1" s="1"/>
  <c r="E20" i="584"/>
  <c r="H20" i="584" s="1"/>
  <c r="E21" i="584"/>
  <c r="H21" i="584" s="1"/>
  <c r="Q19" i="1" s="1"/>
  <c r="E22" i="584"/>
  <c r="H22" i="584" s="1"/>
  <c r="E23" i="584"/>
  <c r="H23" i="584" s="1"/>
  <c r="E24" i="584"/>
  <c r="H24" i="584" s="1"/>
  <c r="E25" i="584"/>
  <c r="H25" i="584" s="1"/>
  <c r="E26" i="584"/>
  <c r="H26" i="584" s="1"/>
  <c r="E27" i="584"/>
  <c r="H27" i="584" s="1"/>
  <c r="E28" i="584"/>
  <c r="H28" i="584" s="1"/>
  <c r="E29" i="584"/>
  <c r="H29" i="584" s="1"/>
  <c r="S27" i="1" s="1"/>
  <c r="E30" i="584"/>
  <c r="H30" i="584" s="1"/>
  <c r="E31" i="584"/>
  <c r="H31" i="584" s="1"/>
  <c r="S29" i="1" s="1"/>
  <c r="E32" i="584"/>
  <c r="H32" i="584" s="1"/>
  <c r="E33" i="584"/>
  <c r="H33" i="584" s="1"/>
  <c r="Q31" i="1" s="1"/>
  <c r="E34" i="584"/>
  <c r="H34" i="584" s="1"/>
  <c r="E35" i="584"/>
  <c r="H35" i="584" s="1"/>
  <c r="E36" i="584"/>
  <c r="H36" i="584" s="1"/>
  <c r="E37" i="584"/>
  <c r="H37" i="584" s="1"/>
  <c r="S35" i="1" s="1"/>
  <c r="E38" i="584"/>
  <c r="H38" i="584" s="1"/>
  <c r="E39" i="584"/>
  <c r="H39" i="584" s="1"/>
  <c r="S37" i="1" s="1"/>
  <c r="E40" i="584"/>
  <c r="H40" i="584" s="1"/>
  <c r="E41" i="584"/>
  <c r="H41" i="584" s="1"/>
  <c r="Q39" i="1" s="1"/>
  <c r="E42" i="584"/>
  <c r="H42" i="584" s="1"/>
  <c r="E43" i="584"/>
  <c r="H43" i="584" s="1"/>
  <c r="E44" i="584"/>
  <c r="H44" i="584" s="1"/>
  <c r="E45" i="584"/>
  <c r="H45" i="584" s="1"/>
  <c r="S43" i="1" s="1"/>
  <c r="E46" i="584"/>
  <c r="H46" i="584" s="1"/>
  <c r="E47" i="584"/>
  <c r="H47" i="584" s="1"/>
  <c r="S45" i="1" s="1"/>
  <c r="E48" i="584"/>
  <c r="H48" i="584" s="1"/>
  <c r="E49" i="584"/>
  <c r="H49" i="584" s="1"/>
  <c r="Q47" i="1" s="1"/>
  <c r="E50" i="584"/>
  <c r="H50" i="584" s="1"/>
  <c r="E51" i="584"/>
  <c r="H51" i="584" s="1"/>
  <c r="E52" i="584"/>
  <c r="H52" i="584" s="1"/>
  <c r="E53" i="584"/>
  <c r="H53" i="584" s="1"/>
  <c r="S51" i="1" s="1"/>
  <c r="E54" i="584"/>
  <c r="H54" i="584" s="1"/>
  <c r="E55" i="584"/>
  <c r="H55" i="584" s="1"/>
  <c r="S53" i="1" s="1"/>
  <c r="E56" i="584"/>
  <c r="H56" i="584" s="1"/>
  <c r="E57" i="584"/>
  <c r="H57" i="584" s="1"/>
  <c r="Q55" i="1" s="1"/>
  <c r="E58" i="584"/>
  <c r="H58" i="584" s="1"/>
  <c r="E59" i="584"/>
  <c r="H59" i="584" s="1"/>
  <c r="E60" i="584"/>
  <c r="H60" i="584" s="1"/>
  <c r="E61" i="584"/>
  <c r="H61" i="584" s="1"/>
  <c r="S59" i="1" s="1"/>
  <c r="C14" i="584"/>
  <c r="C15" i="584"/>
  <c r="C16" i="584"/>
  <c r="C17" i="584"/>
  <c r="C18" i="584"/>
  <c r="C19" i="584"/>
  <c r="C20" i="584"/>
  <c r="C21" i="584"/>
  <c r="C22" i="584"/>
  <c r="C23" i="584"/>
  <c r="C24" i="584"/>
  <c r="C25" i="584"/>
  <c r="C26" i="584"/>
  <c r="C27" i="584"/>
  <c r="C28" i="584"/>
  <c r="C29" i="584"/>
  <c r="C30" i="584"/>
  <c r="C31" i="584"/>
  <c r="C32" i="584"/>
  <c r="C33" i="584"/>
  <c r="C34" i="584"/>
  <c r="C35" i="584"/>
  <c r="C36" i="584"/>
  <c r="C37" i="584"/>
  <c r="C38" i="584"/>
  <c r="C39" i="584"/>
  <c r="C40" i="584"/>
  <c r="C41" i="584"/>
  <c r="C42" i="584"/>
  <c r="C43" i="584"/>
  <c r="C44" i="584"/>
  <c r="C45" i="584"/>
  <c r="C46" i="584"/>
  <c r="C47" i="584"/>
  <c r="C48" i="584"/>
  <c r="C49" i="584"/>
  <c r="C50" i="584"/>
  <c r="C51" i="584"/>
  <c r="C52" i="584"/>
  <c r="C53" i="584"/>
  <c r="C54" i="584"/>
  <c r="C55" i="584"/>
  <c r="C56" i="584"/>
  <c r="C57" i="584"/>
  <c r="C58" i="584"/>
  <c r="C59" i="584"/>
  <c r="C60" i="584"/>
  <c r="C61" i="584"/>
  <c r="A15" i="584"/>
  <c r="A16" i="584"/>
  <c r="A17" i="584"/>
  <c r="A18" i="584"/>
  <c r="A19" i="584"/>
  <c r="A20" i="584"/>
  <c r="A21" i="584"/>
  <c r="A22" i="584"/>
  <c r="A23" i="584"/>
  <c r="A24" i="584"/>
  <c r="A25" i="584"/>
  <c r="A26" i="584"/>
  <c r="A27" i="584"/>
  <c r="A28" i="584"/>
  <c r="A29" i="584"/>
  <c r="A30" i="584"/>
  <c r="A31" i="584"/>
  <c r="A32" i="584"/>
  <c r="A33" i="584"/>
  <c r="A34" i="584"/>
  <c r="A35" i="584"/>
  <c r="A36" i="584"/>
  <c r="A37" i="584"/>
  <c r="A38" i="584"/>
  <c r="A39" i="584"/>
  <c r="A40" i="584"/>
  <c r="A41" i="584"/>
  <c r="A42" i="584"/>
  <c r="A43" i="584"/>
  <c r="A44" i="584"/>
  <c r="A45" i="584"/>
  <c r="A46" i="584"/>
  <c r="A47" i="584"/>
  <c r="A48" i="584"/>
  <c r="A49" i="584"/>
  <c r="A50" i="584"/>
  <c r="A51" i="584"/>
  <c r="A52" i="584"/>
  <c r="A53" i="584"/>
  <c r="A54" i="584"/>
  <c r="A55" i="584"/>
  <c r="A56" i="584"/>
  <c r="A57" i="584"/>
  <c r="A58" i="584"/>
  <c r="A59" i="584"/>
  <c r="A60" i="584"/>
  <c r="B14" i="584"/>
  <c r="B15" i="584"/>
  <c r="B16" i="584"/>
  <c r="B17" i="584"/>
  <c r="B18" i="584"/>
  <c r="B19" i="584"/>
  <c r="B20" i="584"/>
  <c r="B21" i="584"/>
  <c r="B22" i="584"/>
  <c r="B23" i="584"/>
  <c r="B24" i="584"/>
  <c r="B25" i="584"/>
  <c r="B26" i="584"/>
  <c r="B27" i="584"/>
  <c r="B28" i="584"/>
  <c r="B29" i="584"/>
  <c r="B30" i="584"/>
  <c r="B31" i="584"/>
  <c r="B32" i="584"/>
  <c r="B33" i="584"/>
  <c r="B34" i="584"/>
  <c r="B35" i="584"/>
  <c r="B36" i="584"/>
  <c r="B37" i="584"/>
  <c r="B38" i="584"/>
  <c r="B39" i="584"/>
  <c r="B40" i="584"/>
  <c r="B41" i="584"/>
  <c r="B42" i="584"/>
  <c r="B43" i="584"/>
  <c r="B44" i="584"/>
  <c r="B45" i="584"/>
  <c r="B46" i="584"/>
  <c r="B47" i="584"/>
  <c r="B48" i="584"/>
  <c r="B49" i="584"/>
  <c r="B50" i="584"/>
  <c r="B51" i="584"/>
  <c r="B52" i="584"/>
  <c r="B53" i="584"/>
  <c r="B54" i="584"/>
  <c r="B55" i="584"/>
  <c r="B56" i="584"/>
  <c r="B57" i="584"/>
  <c r="B58" i="584"/>
  <c r="B59" i="584"/>
  <c r="B60" i="584"/>
  <c r="Q35" i="1" l="1"/>
  <c r="T35" i="1" s="1"/>
  <c r="S47" i="1"/>
  <c r="T47" i="1" s="1"/>
  <c r="Q59" i="1"/>
  <c r="T59" i="1" s="1"/>
  <c r="Q27" i="1"/>
  <c r="T27" i="1" s="1"/>
  <c r="S39" i="1"/>
  <c r="T39" i="1" s="1"/>
  <c r="Q51" i="1"/>
  <c r="T51" i="1" s="1"/>
  <c r="Q15" i="1"/>
  <c r="T15" i="1" s="1"/>
  <c r="S31" i="1"/>
  <c r="T31" i="1" s="1"/>
  <c r="Q43" i="1"/>
  <c r="T43" i="1" s="1"/>
  <c r="S55" i="1"/>
  <c r="T55" i="1" s="1"/>
  <c r="S19" i="1"/>
  <c r="T19" i="1" s="1"/>
  <c r="Q53" i="1"/>
  <c r="T53" i="1" s="1"/>
  <c r="Q45" i="1"/>
  <c r="T45" i="1" s="1"/>
  <c r="Q37" i="1"/>
  <c r="T37" i="1" s="1"/>
  <c r="Q29" i="1"/>
  <c r="Q17" i="1"/>
  <c r="T17" i="1" s="1"/>
  <c r="S57" i="1"/>
  <c r="S49" i="1"/>
  <c r="S41" i="1"/>
  <c r="S33" i="1"/>
  <c r="S25" i="1"/>
  <c r="S13" i="1"/>
  <c r="T29" i="1"/>
  <c r="Q57" i="1"/>
  <c r="Q49" i="1"/>
  <c r="Q41" i="1"/>
  <c r="Q33" i="1"/>
  <c r="Q25" i="1"/>
  <c r="Q13" i="1"/>
  <c r="Q58" i="1"/>
  <c r="Q54" i="1"/>
  <c r="Q50" i="1"/>
  <c r="Q46" i="1"/>
  <c r="Q42" i="1"/>
  <c r="Q38" i="1"/>
  <c r="Q34" i="1"/>
  <c r="Q30" i="1"/>
  <c r="Q26" i="1"/>
  <c r="Q18" i="1"/>
  <c r="Q14" i="1"/>
  <c r="S58" i="1"/>
  <c r="S54" i="1"/>
  <c r="S50" i="1"/>
  <c r="S46" i="1"/>
  <c r="S42" i="1"/>
  <c r="S38" i="1"/>
  <c r="S34" i="1"/>
  <c r="S30" i="1"/>
  <c r="S26" i="1"/>
  <c r="S18" i="1"/>
  <c r="S14" i="1"/>
  <c r="Q56" i="1"/>
  <c r="Q52" i="1"/>
  <c r="Q48" i="1"/>
  <c r="Q44" i="1"/>
  <c r="Q40" i="1"/>
  <c r="Q36" i="1"/>
  <c r="Q32" i="1"/>
  <c r="Q28" i="1"/>
  <c r="Q24" i="1"/>
  <c r="Q16" i="1"/>
  <c r="Q12" i="1"/>
  <c r="S56" i="1"/>
  <c r="S52" i="1"/>
  <c r="S48" i="1"/>
  <c r="S44" i="1"/>
  <c r="S40" i="1"/>
  <c r="S36" i="1"/>
  <c r="S32" i="1"/>
  <c r="S28" i="1"/>
  <c r="S24" i="1"/>
  <c r="S16" i="1"/>
  <c r="S12" i="1"/>
  <c r="Q23" i="1"/>
  <c r="S23" i="1"/>
  <c r="S22" i="1"/>
  <c r="Q22" i="1"/>
  <c r="S21" i="1"/>
  <c r="Q21" i="1"/>
  <c r="Q20" i="1"/>
  <c r="S20" i="1"/>
  <c r="K7" i="39933"/>
  <c r="T36" i="1" l="1"/>
  <c r="T30" i="1"/>
  <c r="T16" i="1"/>
  <c r="T52" i="1"/>
  <c r="T46" i="1"/>
  <c r="T12" i="1"/>
  <c r="T32" i="1"/>
  <c r="T48" i="1"/>
  <c r="T58" i="1"/>
  <c r="T13" i="1"/>
  <c r="T49" i="1"/>
  <c r="T21" i="1"/>
  <c r="T38" i="1"/>
  <c r="T26" i="1"/>
  <c r="T42" i="1"/>
  <c r="T25" i="1"/>
  <c r="T18" i="1"/>
  <c r="T20" i="1"/>
  <c r="T41" i="1"/>
  <c r="T23" i="1"/>
  <c r="T40" i="1"/>
  <c r="T56" i="1"/>
  <c r="T28" i="1"/>
  <c r="T44" i="1"/>
  <c r="T14" i="1"/>
  <c r="T34" i="1"/>
  <c r="T50" i="1"/>
  <c r="T54" i="1"/>
  <c r="T33" i="1"/>
  <c r="T57" i="1"/>
  <c r="T22" i="1"/>
  <c r="T24" i="1"/>
  <c r="C5" i="1"/>
  <c r="H5" i="1"/>
  <c r="T5" i="1"/>
  <c r="Q3" i="1"/>
  <c r="G3" i="1"/>
  <c r="A9" i="1"/>
  <c r="B8" i="1"/>
  <c r="B9" i="1"/>
  <c r="G9" i="1"/>
  <c r="L9" i="1"/>
  <c r="G8" i="1"/>
  <c r="R8" i="1"/>
  <c r="R6" i="1"/>
  <c r="J6" i="1"/>
  <c r="F6" i="1"/>
  <c r="A6" i="1"/>
  <c r="B61" i="584"/>
  <c r="V8" i="1"/>
  <c r="A61" i="1"/>
  <c r="A61" i="584" l="1"/>
  <c r="A14" i="584"/>
  <c r="B65" i="584" l="1"/>
  <c r="C8" i="584"/>
  <c r="Q7" i="584"/>
  <c r="Q8" i="584"/>
  <c r="J7" i="584"/>
  <c r="C7" i="584"/>
  <c r="A1" i="584" l="1"/>
  <c r="I3" i="39933"/>
  <c r="I1" i="39933"/>
  <c r="A1" i="39933"/>
  <c r="A5" i="39933"/>
  <c r="D5" i="39933"/>
  <c r="I5" i="39933"/>
  <c r="M3" i="1" s="1"/>
  <c r="A3" i="1" l="1"/>
  <c r="A25" i="39933"/>
  <c r="H11" i="584" l="1"/>
  <c r="C10" i="584"/>
  <c r="D11" i="584"/>
  <c r="D10" i="584"/>
  <c r="A1" i="1"/>
  <c r="S12" i="584"/>
  <c r="G8" i="584" l="1"/>
  <c r="B8" i="584"/>
  <c r="F30" i="39933"/>
  <c r="M22" i="39933"/>
  <c r="L5" i="584" l="1"/>
  <c r="F25" i="39933" l="1"/>
  <c r="A35" i="39933"/>
  <c r="F13" i="39933"/>
  <c r="F33" i="39933"/>
  <c r="A33" i="39933"/>
  <c r="F29" i="39933"/>
  <c r="A29" i="39933"/>
  <c r="F28" i="39933"/>
  <c r="A28" i="39933"/>
  <c r="F27" i="39933"/>
  <c r="A27" i="39933"/>
  <c r="K18" i="39933"/>
  <c r="M27" i="39933"/>
  <c r="M26" i="39933"/>
  <c r="M25" i="39933"/>
  <c r="M23" i="39933"/>
  <c r="M21" i="39933"/>
  <c r="M20" i="39933"/>
  <c r="M16" i="39933"/>
  <c r="M15" i="39933"/>
  <c r="M14" i="39933"/>
  <c r="M13" i="39933"/>
  <c r="M12" i="39933"/>
  <c r="M11" i="39933"/>
  <c r="M10" i="39933"/>
  <c r="M9" i="39933"/>
  <c r="F12" i="39933"/>
  <c r="F8" i="39933"/>
  <c r="A8" i="39933"/>
  <c r="A7" i="39933"/>
  <c r="J5" i="1" s="1"/>
  <c r="F7" i="39933"/>
  <c r="K29" i="39933"/>
  <c r="A30" i="39933"/>
  <c r="A22" i="39933"/>
  <c r="G13" i="39933" l="1"/>
  <c r="A12" i="39933" l="1"/>
  <c r="Q5" i="1" s="1"/>
  <c r="A13" i="39933"/>
  <c r="A14" i="39933"/>
  <c r="A15" i="39933"/>
  <c r="A16" i="39933"/>
  <c r="N8" i="584" s="1"/>
  <c r="A17" i="39933"/>
  <c r="A5" i="1" s="1"/>
  <c r="A18" i="39933"/>
  <c r="F5" i="1" s="1"/>
  <c r="A19" i="39933"/>
  <c r="G7" i="584" l="1"/>
  <c r="B7" i="584"/>
  <c r="N7" i="584"/>
  <c r="A21" i="39933"/>
  <c r="A20" i="39933"/>
  <c r="B5" i="584" l="1"/>
  <c r="A13" i="584" l="1"/>
  <c r="A12" i="584"/>
  <c r="E13" i="584"/>
  <c r="C13" i="584"/>
  <c r="E12" i="584"/>
  <c r="C12" i="584"/>
  <c r="G13" i="584"/>
  <c r="G12" i="584"/>
  <c r="G11" i="584"/>
  <c r="E11" i="584"/>
  <c r="B13" i="584"/>
  <c r="B12" i="584"/>
  <c r="B10" i="584"/>
  <c r="A11" i="584"/>
  <c r="L10" i="584"/>
  <c r="F10" i="584"/>
  <c r="H13" i="584" l="1"/>
  <c r="S11" i="1" s="1"/>
  <c r="H12" i="584"/>
  <c r="Q11" i="1" l="1"/>
  <c r="T11" i="1" s="1"/>
  <c r="S10" i="1"/>
  <c r="Q10" i="1"/>
  <c r="T10" i="1" l="1"/>
</calcChain>
</file>

<file path=xl/comments1.xml><?xml version="1.0" encoding="utf-8"?>
<comments xmlns="http://schemas.openxmlformats.org/spreadsheetml/2006/main">
  <authors>
    <author>Häßler, Steffi</author>
  </authors>
  <commentList>
    <comment ref="A15" authorId="0">
      <text>
        <r>
          <rPr>
            <sz val="8"/>
            <color indexed="81"/>
            <rFont val="Tahoma"/>
            <family val="2"/>
          </rPr>
          <t>Bitte immer Anzahl der Muster eintragen.
Please enter always number of samples.</t>
        </r>
      </text>
    </comment>
    <comment ref="A16" authorId="0">
      <text>
        <r>
          <rPr>
            <sz val="8"/>
            <color indexed="81"/>
            <rFont val="Tahoma"/>
            <family val="2"/>
          </rPr>
          <t>Bitte immer Anzahl der Prüfteile eintragen.
Please enter always the number of parts tested.</t>
        </r>
      </text>
    </comment>
    <comment ref="A19" authorId="0">
      <text>
        <r>
          <rPr>
            <b/>
            <sz val="8"/>
            <color indexed="81"/>
            <rFont val="Tahoma"/>
            <family val="2"/>
          </rPr>
          <t>Aus Pull-Down-                 Choose from
Menü wählen:                   pull down menue:
FRFreigegeben                 Released
IA In Arbeit                       In work
IB In Bearbeitung            In progress
PF Pilotfreigabe                Pilot release 
VF Vorfreigabe                  Prerelease
IC In Änderung                 In change
SP Gesperrt                       Blocked
HI Historisch                     Historical
nicht in SAP-PLM              Not in SAP-PLM</t>
        </r>
        <r>
          <rPr>
            <sz val="8"/>
            <color indexed="81"/>
            <rFont val="Tahoma"/>
            <family val="2"/>
          </rPr>
          <t xml:space="preserve">
</t>
        </r>
      </text>
    </comment>
  </commentList>
</comments>
</file>

<file path=xl/comments2.xml><?xml version="1.0" encoding="utf-8"?>
<comments xmlns="http://schemas.openxmlformats.org/spreadsheetml/2006/main">
  <authors>
    <author>Häßler, Steffi</author>
    <author>schlesiger-t</author>
    <author>rupp-g</author>
  </authors>
  <commentList>
    <comment ref="Y5" authorId="0">
      <text>
        <r>
          <rPr>
            <b/>
            <sz val="10"/>
            <color indexed="81"/>
            <rFont val="Tahoma"/>
            <family val="2"/>
          </rPr>
          <t xml:space="preserve">Abkürzung:      Prüfmittel deutsch                      Test equipment english 
Abridgement:
BMS                  Bügelmessschraube                       Microteter gauge
2DKG                 2D-Koordinatenmessmaschine      2D-Coordinate measuring machine
3DKG                3D-Koordinatenmessmaschine      3D-Coordinate measuring machine
DMS                  Drehmomentschlüssel                   Torque wrench
FP                      Funktionsprüfung                           Function check
GL                     Gewindelehre                                 Thread gauge
GSL                   Gut-/Schlecht-Lehre                     Go-/No-Go gauge
HPG                   Härteprüfgerät                              Hardness tester              
KF                      Kordt Flankenmeßgerät                 Flank measuring instrument
LL                      Lochlehre                                       Hole gauge
MM                    Messmaschine                                Measuring machine
MS                     Messschieber                                 Caliper
MT                     Messstift                                        Measuring pin
MU                     Messuhr                                          Dial gauge
PG                     Profilmessgerät                              Profile meter
PK                     Prüfkraftmaschine                         Test load machine
PP                     Profilprojektor                                Profil projector   
PS                     Prüfstift                                           Test pin
RL                     Radiuslehre                                      Radius gauge
RF                     Röntgenfluoreszenzgerät                X-ray fluorescence
RD                    Rohrschellendummy                         Pipe clamp dummy
RM                   Rauheitsmessgerät                          Roughness measuring device
SP                    Sichtprüfung                                     Visual check
WM                  Winkelmesser                                    Angle gauge
ZM                    Zugmaschine                                     Pulling machine
ZSD                  Zinkschichtdickenmessgerät            Zinc coating thickness </t>
        </r>
        <r>
          <rPr>
            <b/>
            <sz val="8"/>
            <color indexed="81"/>
            <rFont val="Tahoma"/>
            <family val="2"/>
          </rPr>
          <t xml:space="preserve">measuring device  </t>
        </r>
      </text>
    </comment>
    <comment ref="J6" authorId="1">
      <text>
        <r>
          <rPr>
            <b/>
            <sz val="10"/>
            <color indexed="81"/>
            <rFont val="Tahoma"/>
            <family val="2"/>
          </rPr>
          <t>4-Augen-Prinzip ist einzuhalten!
4-eyes-principle is mandatory!</t>
        </r>
      </text>
    </comment>
    <comment ref="F8" authorId="2">
      <text>
        <r>
          <rPr>
            <b/>
            <sz val="10"/>
            <color indexed="81"/>
            <rFont val="Tahoma"/>
            <family val="2"/>
          </rPr>
          <t xml:space="preserve">Prüfmerkmal mit Kat.-Nr. aus Pull-Down-Menü auswählen
Siehe Spalten W+X
________________________________________________
Choose characteristic with Cat. no. from pull down menue
See column W + X
</t>
        </r>
      </text>
    </comment>
    <comment ref="U8" authorId="1">
      <text>
        <r>
          <rPr>
            <b/>
            <sz val="10"/>
            <color indexed="81"/>
            <rFont val="Tahoma"/>
            <family val="2"/>
          </rPr>
          <t>Formatierung des Bemerkungsfelds in fett, rot oder fett und rot.
Formatting of the remarks field in      bold, red or bold and red.</t>
        </r>
      </text>
    </comment>
    <comment ref="V8" authorId="1">
      <text>
        <r>
          <rPr>
            <b/>
            <sz val="10"/>
            <color indexed="81"/>
            <rFont val="Tahoma"/>
            <family val="2"/>
          </rPr>
          <t xml:space="preserve">Prüfpflichtiges Merkmal in Zeichnung mit // kennzeichnen.
Marking characteristics in drawing subject to test with //.
</t>
        </r>
      </text>
    </comment>
  </commentList>
</comments>
</file>

<file path=xl/comments3.xml><?xml version="1.0" encoding="utf-8"?>
<comments xmlns="http://schemas.openxmlformats.org/spreadsheetml/2006/main">
  <authors>
    <author>rupp-g</author>
  </authors>
  <commentList>
    <comment ref="D11" authorId="0">
      <text>
        <r>
          <rPr>
            <b/>
            <u/>
            <sz val="12"/>
            <color indexed="81"/>
            <rFont val="Tahoma"/>
            <family val="2"/>
          </rPr>
          <t xml:space="preserve">Prüfmittel deutsch                                    Test equipment english 
</t>
        </r>
        <r>
          <rPr>
            <b/>
            <sz val="12"/>
            <color indexed="81"/>
            <rFont val="Tahoma"/>
            <family val="2"/>
          </rPr>
          <t xml:space="preserve">BMS - Bügelmessschraube                         MG   - Microteter gauge
2DKG - 2D-Koordinatenmessmaschine   2DCM- 2D-Coordinate measuring machine
3DKG - 3D-Koordinatenmessmaschine   3DCM - 3D-Coordinate measuring machine
DMS - Drehmomentschlüssel                     TW   - Torque wrench
FP  - Funktionsprüfung                                FC    - Function check
GL  - Gewindelehre                                      TG    - Thread gauge
GSL   - Gut-/Schlecht-Lehre                       GNG   - Go-/No-Go gauge
HPG   - Härteprüfgerät                                HT    - Hardness tester              
KF     - Kordt Flankenmeßgerät                 FI    - Flank measuring instrument
LL      - Lochlehre                                          HL   - Hole gauge
MM  - Messmaschine                                   MM   - Measuring machine
MS   - Messschieber                                     CA   - Caliper
MT   - Messstift                                             MP   - Measuring pin
MU   - Messuhr                                             DG    - Dial gauge
PG    - Profilmessgerät                                PRM - Profile meter
PK    - Prüfkraftmaschine                          TM    - Test load machine
PP    - Profilprojektor                                  PP     - Profil projector   
PS    - Prüfstift                                              TP    - Test pin
RL    - Radiuslehre                                       RG   - Radius gauge
RF    - Röntgenfluoreszenzgerät               XF    - X-ray fluorescence
RD    - Rohrschellendummy                      PD    - Pipe clamp dummy
RM   - Rauheitsmessgerät                         RM   - Roughness measuring device
SP    - Sichtprüfung                                     VC    - Visual check
WM  - Winkelmesser                                  AG    - Angle gauge
ZM   - Zugmaschine                                    PM   - Pulling machine
ZSD  - Zinkschichtdickenmessgerät        ZCT  - Zinc coating thickness measuring device
</t>
        </r>
        <r>
          <rPr>
            <b/>
            <sz val="12"/>
            <color indexed="10"/>
            <rFont val="Tahoma"/>
            <family val="2"/>
          </rPr>
          <t xml:space="preserve">
Falls ihr Prüfmittel in der Liste nicht          If their test equipment does not exist in the list,               
vorhanden ist, befolgen sie bitte diese      please follow this steps:
Schritte:                                               
 - Definieren sie eine 3-stellige                  - Define a 3-figure abbreviation for their
   Abkürzung für ihr Prüfmittel                      test equipment and these put down on column D
   und tragen diese in Spalte D ein. 
 - Bitte um kurze Erläuterung in den         - Please provide a brief explanation in the
   Zeilen "Bemerkung"                                     Lines "remark"   </t>
        </r>
      </text>
    </comment>
  </commentList>
</comments>
</file>

<file path=xl/sharedStrings.xml><?xml version="1.0" encoding="utf-8"?>
<sst xmlns="http://schemas.openxmlformats.org/spreadsheetml/2006/main" count="1322" uniqueCount="622">
  <si>
    <t>Min.</t>
  </si>
  <si>
    <t>Max.</t>
  </si>
  <si>
    <t>x-quer</t>
  </si>
  <si>
    <t>Ist</t>
  </si>
  <si>
    <t>Ergebnis</t>
  </si>
  <si>
    <t>Erstmuster</t>
  </si>
  <si>
    <t>Auftragsgrund</t>
  </si>
  <si>
    <t xml:space="preserve"> Englisch</t>
  </si>
  <si>
    <t xml:space="preserve">Prüfmerkmal </t>
  </si>
  <si>
    <t xml:space="preserve">Bemusterungsgrund </t>
  </si>
  <si>
    <t xml:space="preserve">Prüfmittel </t>
  </si>
  <si>
    <t xml:space="preserve">Prägung </t>
  </si>
  <si>
    <t xml:space="preserve">Zugfestigkeit </t>
  </si>
  <si>
    <t xml:space="preserve">Dehngrenze </t>
  </si>
  <si>
    <t xml:space="preserve">Bruchdehnung </t>
  </si>
  <si>
    <t xml:space="preserve">Eckmaß </t>
  </si>
  <si>
    <t xml:space="preserve">Schlüsselweite </t>
  </si>
  <si>
    <t xml:space="preserve">Gesamtlänge </t>
  </si>
  <si>
    <t xml:space="preserve">Durchmesser </t>
  </si>
  <si>
    <t xml:space="preserve">Höhe </t>
  </si>
  <si>
    <t>Radius</t>
  </si>
  <si>
    <t xml:space="preserve">Tiefe </t>
  </si>
  <si>
    <t xml:space="preserve">Parallelität </t>
  </si>
  <si>
    <t xml:space="preserve">Härte </t>
  </si>
  <si>
    <t xml:space="preserve">Innenabstand </t>
  </si>
  <si>
    <t xml:space="preserve">Breite </t>
  </si>
  <si>
    <t xml:space="preserve">Länge </t>
  </si>
  <si>
    <t>Abstandsmaß</t>
  </si>
  <si>
    <t xml:space="preserve">Fase </t>
  </si>
  <si>
    <t>Fräsrippen vorhanden</t>
  </si>
  <si>
    <t>Torx depth</t>
  </si>
  <si>
    <t>Öffnungsmaß</t>
  </si>
  <si>
    <t>Lochungen lt. Zeichnung</t>
  </si>
  <si>
    <t>Gleitbeschichtung</t>
  </si>
  <si>
    <t>Spannbereich</t>
  </si>
  <si>
    <t>Verzahnungstiefe</t>
  </si>
  <si>
    <t>Schweissnaht</t>
  </si>
  <si>
    <t>Sichtprüfung</t>
  </si>
  <si>
    <t>Funktionsprüfung</t>
  </si>
  <si>
    <t>EAN-Code vorhanden</t>
  </si>
  <si>
    <t>variabel</t>
  </si>
  <si>
    <t>attributiv</t>
  </si>
  <si>
    <t>Prüfmittel</t>
  </si>
  <si>
    <t>Methode</t>
  </si>
  <si>
    <t>Nr.</t>
  </si>
  <si>
    <t>Anzahl Prüfteile</t>
  </si>
  <si>
    <t>Zeichnungs-Nr.</t>
  </si>
  <si>
    <t>Auftrags-/Projekt-Nr.</t>
  </si>
  <si>
    <t>Auftraggeber</t>
  </si>
  <si>
    <t>Test characteristic</t>
  </si>
  <si>
    <t>Sampling reason</t>
  </si>
  <si>
    <t>Supplier</t>
  </si>
  <si>
    <t>Test equipment</t>
  </si>
  <si>
    <t>ZM</t>
  </si>
  <si>
    <t>Messschieber</t>
  </si>
  <si>
    <t>MS</t>
  </si>
  <si>
    <t>Visual check</t>
  </si>
  <si>
    <t>SP</t>
  </si>
  <si>
    <t>Caliper</t>
  </si>
  <si>
    <t>CA</t>
  </si>
  <si>
    <t>VC</t>
  </si>
  <si>
    <t>Zugmaschine</t>
  </si>
  <si>
    <t>Torx, Tiefe</t>
  </si>
  <si>
    <t>Gewinde, Gängigkeit</t>
  </si>
  <si>
    <t xml:space="preserve">Zinkschicht, Dicke </t>
  </si>
  <si>
    <t>Prüfkraft</t>
  </si>
  <si>
    <t xml:space="preserve">Gewinde, Länge </t>
  </si>
  <si>
    <t xml:space="preserve">Schlitz, Breite </t>
  </si>
  <si>
    <t>Bohrung, Durchmesser</t>
  </si>
  <si>
    <t>Zapfen, Durchmesser</t>
  </si>
  <si>
    <t xml:space="preserve">Zapfen, Länge </t>
  </si>
  <si>
    <t>Rändel, Durchmesser</t>
  </si>
  <si>
    <t>Durchmesser, Innen</t>
  </si>
  <si>
    <t>Durchmesser, Außen</t>
  </si>
  <si>
    <t>Dicke / Stärke</t>
  </si>
  <si>
    <t>Bund, Durchmesser</t>
  </si>
  <si>
    <t xml:space="preserve">Bund, Länge </t>
  </si>
  <si>
    <t xml:space="preserve">Rändel, Länge </t>
  </si>
  <si>
    <t xml:space="preserve">Schaft, Länge </t>
  </si>
  <si>
    <t xml:space="preserve">Kopf, Durchmesser </t>
  </si>
  <si>
    <t>Einstich, Durchmesser</t>
  </si>
  <si>
    <t xml:space="preserve">Haken, Innendurchmesser </t>
  </si>
  <si>
    <t xml:space="preserve">Beffe, Durchmesser </t>
  </si>
  <si>
    <t>Beffe, Dicke</t>
  </si>
  <si>
    <t>Haken, Höhe</t>
  </si>
  <si>
    <t>Euro perforation</t>
  </si>
  <si>
    <t>Euro-Lochung</t>
  </si>
  <si>
    <t>Bohrung, Abstand</t>
  </si>
  <si>
    <t xml:space="preserve">Langloch, Länge </t>
  </si>
  <si>
    <t>Langloch, Breite</t>
  </si>
  <si>
    <t>Drehsicherung, Aussenmaß</t>
  </si>
  <si>
    <t>Schellenband, Breite</t>
  </si>
  <si>
    <t>Sicke / Einkerbung</t>
  </si>
  <si>
    <t>Thread, outer diameter</t>
  </si>
  <si>
    <t>Embossing</t>
  </si>
  <si>
    <t>Zinc coating thickness</t>
  </si>
  <si>
    <t>Tensile strength</t>
  </si>
  <si>
    <t>Yield stress</t>
  </si>
  <si>
    <t>Width across corners</t>
  </si>
  <si>
    <t>Wrench size</t>
  </si>
  <si>
    <t xml:space="preserve">Kopf, Höhe </t>
  </si>
  <si>
    <t>Beffe, Höhe</t>
  </si>
  <si>
    <t>Pitch</t>
  </si>
  <si>
    <t>Bulge thickness</t>
  </si>
  <si>
    <t>Bulge diameter</t>
  </si>
  <si>
    <t>Bulge height</t>
  </si>
  <si>
    <t>Bending angle</t>
  </si>
  <si>
    <t>Drill distance</t>
  </si>
  <si>
    <t xml:space="preserve">Drill diameter </t>
  </si>
  <si>
    <t>Width</t>
  </si>
  <si>
    <t>Thickness</t>
  </si>
  <si>
    <t>Diameter</t>
  </si>
  <si>
    <t>Outer diameter</t>
  </si>
  <si>
    <t>Inner diameter</t>
  </si>
  <si>
    <t>Recess diameter</t>
  </si>
  <si>
    <t>Chamfer</t>
  </si>
  <si>
    <t>Shank ribs existent</t>
  </si>
  <si>
    <t>Functional test</t>
  </si>
  <si>
    <t>Length in total</t>
  </si>
  <si>
    <t>Slide coating</t>
  </si>
  <si>
    <t>Hook height</t>
  </si>
  <si>
    <t>Hook inner diameter</t>
  </si>
  <si>
    <t>Hardness</t>
  </si>
  <si>
    <t>Height</t>
  </si>
  <si>
    <t>Inner distance</t>
  </si>
  <si>
    <t>Cone length</t>
  </si>
  <si>
    <t>Head diameter</t>
  </si>
  <si>
    <t>Length</t>
  </si>
  <si>
    <t>Parallelism</t>
  </si>
  <si>
    <t>Proof Load</t>
  </si>
  <si>
    <t>Depth</t>
  </si>
  <si>
    <t>Angle</t>
  </si>
  <si>
    <t>DMS</t>
  </si>
  <si>
    <t>FP</t>
  </si>
  <si>
    <t>Beffe, Abstand bis Mitte Haken</t>
  </si>
  <si>
    <t>Bulge distance till middle of hook</t>
  </si>
  <si>
    <t>Anti-Rotation device outer dimension</t>
  </si>
  <si>
    <t>Thread and shaft till bulge</t>
  </si>
  <si>
    <t>Head height</t>
  </si>
  <si>
    <t>Slotted hole width</t>
  </si>
  <si>
    <t>Slotted hole length</t>
  </si>
  <si>
    <t>Punched holes according to drawing</t>
  </si>
  <si>
    <t>Opening width</t>
  </si>
  <si>
    <t>Knurl diameter</t>
  </si>
  <si>
    <t>Knurl length</t>
  </si>
  <si>
    <t>Shaft diameter</t>
  </si>
  <si>
    <t>Shaft length</t>
  </si>
  <si>
    <t>Strap width</t>
  </si>
  <si>
    <t>Strap thickness</t>
  </si>
  <si>
    <t>Slot width</t>
  </si>
  <si>
    <t>Corrugation / Notch</t>
  </si>
  <si>
    <t>Clamping range</t>
  </si>
  <si>
    <t>Content of packaging</t>
  </si>
  <si>
    <t>Gearing depth</t>
  </si>
  <si>
    <t>Bolt diameter</t>
  </si>
  <si>
    <t>Bolt length</t>
  </si>
  <si>
    <t>Schaft, Durchmesser</t>
  </si>
  <si>
    <t>Drehmomentschlüssel</t>
  </si>
  <si>
    <t>Torque wrench</t>
  </si>
  <si>
    <t>TW</t>
  </si>
  <si>
    <t>PM</t>
  </si>
  <si>
    <t>Pulling machine</t>
  </si>
  <si>
    <t>FC</t>
  </si>
  <si>
    <t>Function check</t>
  </si>
  <si>
    <t>-</t>
  </si>
  <si>
    <t>Winkel</t>
  </si>
  <si>
    <t>Torx, Form und Sitz</t>
  </si>
  <si>
    <t xml:space="preserve">Torx form and fit </t>
  </si>
  <si>
    <t>Bemerkungen</t>
  </si>
  <si>
    <t>X</t>
  </si>
  <si>
    <t>Auswahl X</t>
  </si>
  <si>
    <t>Auswahl Prüfer</t>
  </si>
  <si>
    <t>Prüf-</t>
  </si>
  <si>
    <t>mittel</t>
  </si>
  <si>
    <t>Härteprüfgerät</t>
  </si>
  <si>
    <t>HPG</t>
  </si>
  <si>
    <t>Hardness tester</t>
  </si>
  <si>
    <t>WM</t>
  </si>
  <si>
    <t>Winkelmesser</t>
  </si>
  <si>
    <t>RL</t>
  </si>
  <si>
    <t>Radiuslehre</t>
  </si>
  <si>
    <t>Messuhr</t>
  </si>
  <si>
    <t>MU</t>
  </si>
  <si>
    <t>GSL</t>
  </si>
  <si>
    <t>Gut-/Schlecht-Lehre</t>
  </si>
  <si>
    <t>Drehsicherung, Höhe</t>
  </si>
  <si>
    <t>Biegewinkel</t>
  </si>
  <si>
    <t>AG</t>
  </si>
  <si>
    <t>Angle gauge</t>
  </si>
  <si>
    <t>RG</t>
  </si>
  <si>
    <t>Radius gauge</t>
  </si>
  <si>
    <t>GL</t>
  </si>
  <si>
    <t>Gewindelehre</t>
  </si>
  <si>
    <t>TG</t>
  </si>
  <si>
    <t>Thread gauge</t>
  </si>
  <si>
    <t>GNG</t>
  </si>
  <si>
    <t>Go-/No-Go gauge</t>
  </si>
  <si>
    <t>HT</t>
  </si>
  <si>
    <t>Bohrer, Durchmesser</t>
  </si>
  <si>
    <t>Driller diameter</t>
  </si>
  <si>
    <t>LL</t>
  </si>
  <si>
    <t>Lochlehre</t>
  </si>
  <si>
    <t>Hole gauge</t>
  </si>
  <si>
    <t>Kantenmaß</t>
  </si>
  <si>
    <t>Konus, Durchmesser</t>
  </si>
  <si>
    <t>Konus, Winkel</t>
  </si>
  <si>
    <t>Konus, Länge</t>
  </si>
  <si>
    <t>Hals, Länge</t>
  </si>
  <si>
    <t>Hals, Durchmesser</t>
  </si>
  <si>
    <t>Neck length</t>
  </si>
  <si>
    <t>Neck diameter</t>
  </si>
  <si>
    <t>Collar diameter</t>
  </si>
  <si>
    <t>Collar length</t>
  </si>
  <si>
    <t>Gewinde, Durchmesser, Außen</t>
  </si>
  <si>
    <t>Edge measurement</t>
  </si>
  <si>
    <t>Rauhigkeit</t>
  </si>
  <si>
    <t>Roughness</t>
  </si>
  <si>
    <t>RM</t>
  </si>
  <si>
    <t>Roughness measuring device</t>
  </si>
  <si>
    <t>PP</t>
  </si>
  <si>
    <t>Profile projector</t>
  </si>
  <si>
    <t>Stirnseite, Vertiefung</t>
  </si>
  <si>
    <t>Front face recession</t>
  </si>
  <si>
    <t>Abk.</t>
  </si>
  <si>
    <t>Auswahl Sprache</t>
  </si>
  <si>
    <t>deutsch</t>
  </si>
  <si>
    <t>english</t>
  </si>
  <si>
    <t>Abr.</t>
  </si>
  <si>
    <t>Number tested</t>
  </si>
  <si>
    <t>unter</t>
  </si>
  <si>
    <t>OK</t>
  </si>
  <si>
    <t>not OK</t>
  </si>
  <si>
    <t>over</t>
  </si>
  <si>
    <t>under</t>
  </si>
  <si>
    <t>für</t>
  </si>
  <si>
    <t>Prüfbericht</t>
  </si>
  <si>
    <t>for</t>
  </si>
  <si>
    <t>Test report</t>
  </si>
  <si>
    <t>First-Off</t>
  </si>
  <si>
    <t>fischer Artikel-Nr.</t>
  </si>
  <si>
    <t>fischer article no.</t>
  </si>
  <si>
    <t>Order reason</t>
  </si>
  <si>
    <t>Order-/project no.</t>
  </si>
  <si>
    <t>Drawing no.</t>
  </si>
  <si>
    <t>Number samples</t>
  </si>
  <si>
    <t>Ordering body</t>
  </si>
  <si>
    <t>No.</t>
  </si>
  <si>
    <t>Remarks</t>
  </si>
  <si>
    <t>Result</t>
  </si>
  <si>
    <t>Result english</t>
  </si>
  <si>
    <t>Ergebnis deutsch</t>
  </si>
  <si>
    <t>Fracture elongation</t>
  </si>
  <si>
    <t>Actual</t>
  </si>
  <si>
    <t>Test</t>
  </si>
  <si>
    <t>equip.</t>
  </si>
  <si>
    <t>Measure capture</t>
  </si>
  <si>
    <t>Erstmusterprüfbericht</t>
  </si>
  <si>
    <t>Zusammenbau vollständig</t>
  </si>
  <si>
    <t>Assembly complete</t>
  </si>
  <si>
    <t>Mutter, Höhe</t>
  </si>
  <si>
    <t>Nut height</t>
  </si>
  <si>
    <t>Schweißpunkt</t>
  </si>
  <si>
    <t>Welding points</t>
  </si>
  <si>
    <t>Welding seam</t>
  </si>
  <si>
    <t>Drehmoment, Abdreh-</t>
  </si>
  <si>
    <t>Schraubensicherung</t>
  </si>
  <si>
    <t>Screw locking</t>
  </si>
  <si>
    <t xml:space="preserve">Merkmalskatalog Deutsch </t>
  </si>
  <si>
    <t xml:space="preserve">Characteristics catalogue english </t>
  </si>
  <si>
    <t>Visual check packaging</t>
  </si>
  <si>
    <t>// = prüfpflichtiges Merkmal in Zeichnung</t>
  </si>
  <si>
    <t>Date of delivery</t>
  </si>
  <si>
    <t>// = characteristic in drawing subject to test</t>
  </si>
  <si>
    <t>Gewinde, Durchmesser, Flanke</t>
  </si>
  <si>
    <t>Thread, flank diameter</t>
  </si>
  <si>
    <t>Anti-Rotation device height</t>
  </si>
  <si>
    <t>Gewinde, Länge Ende bis Kopf</t>
  </si>
  <si>
    <t xml:space="preserve">Gewinde, Steigung  </t>
  </si>
  <si>
    <t>Thread, pitch</t>
  </si>
  <si>
    <t>Verpackung, Sichtprüfung</t>
  </si>
  <si>
    <t>Verpackung, Inhalt</t>
  </si>
  <si>
    <t>Aussehen wie Muster</t>
  </si>
  <si>
    <t>Appearence like sample</t>
  </si>
  <si>
    <t>Befestigungssysteme</t>
  </si>
  <si>
    <t>Fixing systems</t>
  </si>
  <si>
    <t>Drawing index/date</t>
  </si>
  <si>
    <t>GR</t>
  </si>
  <si>
    <t>Farbe entspricht Vorgabe</t>
  </si>
  <si>
    <t>Colour meets requirements</t>
  </si>
  <si>
    <t>Verpackung ohne Beschädigung</t>
  </si>
  <si>
    <t>Packing without damage</t>
  </si>
  <si>
    <t>Xbar</t>
  </si>
  <si>
    <t>Anzahl Muster</t>
  </si>
  <si>
    <t>Lieferant</t>
  </si>
  <si>
    <t>Gesamt-Resultat:</t>
  </si>
  <si>
    <t>Final result:</t>
  </si>
  <si>
    <t>Cat no.</t>
  </si>
  <si>
    <t>Kat.Nr.</t>
  </si>
  <si>
    <t>Zeichnung</t>
  </si>
  <si>
    <t>Drawing</t>
  </si>
  <si>
    <t>EAN code existent</t>
  </si>
  <si>
    <t>Thread, length</t>
  </si>
  <si>
    <t>Thread, length end to head</t>
  </si>
  <si>
    <t>Thread, well running</t>
  </si>
  <si>
    <t>Gewinde und Schaft bis Beffe</t>
  </si>
  <si>
    <t>Format</t>
  </si>
  <si>
    <t>Katalog</t>
  </si>
  <si>
    <t>Catalogue</t>
  </si>
  <si>
    <t>Streckgrenze</t>
  </si>
  <si>
    <t>Vollständigkeit</t>
  </si>
  <si>
    <t>Completeness</t>
  </si>
  <si>
    <t>Bügelmessschraube</t>
  </si>
  <si>
    <t>Rauheitsmessgerät</t>
  </si>
  <si>
    <t>Test pin</t>
  </si>
  <si>
    <t>Micrometer gauge</t>
  </si>
  <si>
    <t>MG</t>
  </si>
  <si>
    <t>BMS</t>
  </si>
  <si>
    <t>PS</t>
  </si>
  <si>
    <t>TP</t>
  </si>
  <si>
    <t>HG</t>
  </si>
  <si>
    <t>Profilmessgerät</t>
  </si>
  <si>
    <t>PG</t>
  </si>
  <si>
    <t>Profile meter</t>
  </si>
  <si>
    <t>PRM</t>
  </si>
  <si>
    <t>Material/Werkstoff</t>
  </si>
  <si>
    <t>(Raw) Material</t>
  </si>
  <si>
    <t>JA/NEIN</t>
  </si>
  <si>
    <t>ja/yes</t>
  </si>
  <si>
    <t>nein/no</t>
  </si>
  <si>
    <t>i.O.</t>
  </si>
  <si>
    <t>n.i.O.</t>
  </si>
  <si>
    <t>Cone diameter</t>
  </si>
  <si>
    <t>Cone angle</t>
  </si>
  <si>
    <t>Spitzenform</t>
  </si>
  <si>
    <t>Spike form</t>
  </si>
  <si>
    <t>Kopf, Prägung</t>
  </si>
  <si>
    <t>Head embossing</t>
  </si>
  <si>
    <t>Deutsch</t>
  </si>
  <si>
    <t xml:space="preserve">Feldbezeichnung </t>
  </si>
  <si>
    <t xml:space="preserve"> </t>
  </si>
  <si>
    <t>//</t>
  </si>
  <si>
    <t>to be tested</t>
  </si>
  <si>
    <t>prüf-pflichtig</t>
  </si>
  <si>
    <t>Eingabe anderer Prüfmittel</t>
  </si>
  <si>
    <t>Enter other test equipment</t>
  </si>
  <si>
    <t>(Soll-Texte)</t>
  </si>
  <si>
    <t>über</t>
  </si>
  <si>
    <t>Yield strength</t>
  </si>
  <si>
    <t>Schlitz, Länge</t>
  </si>
  <si>
    <t>Slot length</t>
  </si>
  <si>
    <t>fett</t>
  </si>
  <si>
    <t>rot</t>
  </si>
  <si>
    <t>fett+rot</t>
  </si>
  <si>
    <t>bold</t>
  </si>
  <si>
    <t>red</t>
  </si>
  <si>
    <t>bold+red</t>
  </si>
  <si>
    <t>(Specified text)</t>
  </si>
  <si>
    <t>In SAP-PLM ablegen:</t>
  </si>
  <si>
    <t>File to SAP-PLM:</t>
  </si>
  <si>
    <t>Status in SAP-PLM</t>
  </si>
  <si>
    <t>SAP-PLM</t>
  </si>
  <si>
    <t>not in SAP-PLM</t>
  </si>
  <si>
    <t>Initial sample test report</t>
  </si>
  <si>
    <t>MM</t>
  </si>
  <si>
    <t>Messmaschine</t>
  </si>
  <si>
    <t>Measuring machine</t>
  </si>
  <si>
    <t>Chargennummer vorhanden</t>
  </si>
  <si>
    <t>Batch No. existing</t>
  </si>
  <si>
    <t>Breaking torque</t>
  </si>
  <si>
    <t>Klaus Blum; T-QST</t>
  </si>
  <si>
    <t>Philipp Ruhl; T-QSH</t>
  </si>
  <si>
    <t>Elke Dongmann; T-QST</t>
  </si>
  <si>
    <t>Achim Appich; T-QSH</t>
  </si>
  <si>
    <t>Michaela Apperger; T-QST</t>
  </si>
  <si>
    <t>Karl-Heinz Berg; T-QSH</t>
  </si>
  <si>
    <t>Thomas Dienst; T-QSD</t>
  </si>
  <si>
    <t>Jochen Eitelbuß; T-QSH</t>
  </si>
  <si>
    <t>Steffi Häßler; T-QSH</t>
  </si>
  <si>
    <t>Nino Henßler; T-QST</t>
  </si>
  <si>
    <t>Simon Hertkorn; T-QSH</t>
  </si>
  <si>
    <t>Thomas Keller; T-QST</t>
  </si>
  <si>
    <t>Holger Kronenbitter; T-QST</t>
  </si>
  <si>
    <t>Norbert Seeger; T-QST</t>
  </si>
  <si>
    <t>Wolfgang Kocheise; T-QSH</t>
  </si>
  <si>
    <t>Ferdinand Weiher; T-QSH</t>
  </si>
  <si>
    <t>Stephanie Otto; T-QST</t>
  </si>
  <si>
    <t>Stefan Armbruster; T-QST</t>
  </si>
  <si>
    <t>Sybill Schwill; T-QSD</t>
  </si>
  <si>
    <t>Kai Rafeldt; T-QST</t>
  </si>
  <si>
    <t>unter/über</t>
  </si>
  <si>
    <t>under/over</t>
  </si>
  <si>
    <t>MT</t>
  </si>
  <si>
    <t>Messstift</t>
  </si>
  <si>
    <t>Measuring pin</t>
  </si>
  <si>
    <t>PK</t>
  </si>
  <si>
    <t>MP</t>
  </si>
  <si>
    <t>Fachzahl</t>
  </si>
  <si>
    <t>Toolnumber</t>
  </si>
  <si>
    <t>Werkzeugnummer</t>
  </si>
  <si>
    <t xml:space="preserve">Soll-Vorgabe </t>
  </si>
  <si>
    <t xml:space="preserve">Ist-Werte </t>
  </si>
  <si>
    <t xml:space="preserve">Specified value </t>
  </si>
  <si>
    <t xml:space="preserve">Actual values </t>
  </si>
  <si>
    <t>Index/-Datum</t>
  </si>
  <si>
    <t>EMPB vom Lieferant</t>
  </si>
  <si>
    <t>vorhanden</t>
  </si>
  <si>
    <t>nicht vorhanden</t>
  </si>
  <si>
    <t>available</t>
  </si>
  <si>
    <t>not available</t>
  </si>
  <si>
    <t>TM</t>
  </si>
  <si>
    <t>Prüfkraftmaschine</t>
  </si>
  <si>
    <t>Phillips, Form und Sitz</t>
  </si>
  <si>
    <t>Phillips, Tiefe</t>
  </si>
  <si>
    <t xml:space="preserve">Phillips form and fit </t>
  </si>
  <si>
    <t>Phillips depth</t>
  </si>
  <si>
    <t>Pozi, Form und Sitz</t>
  </si>
  <si>
    <t>Pozi, Tiefe</t>
  </si>
  <si>
    <t xml:space="preserve">Pozi form and fit </t>
  </si>
  <si>
    <t>Pozi depth</t>
  </si>
  <si>
    <t>KF</t>
  </si>
  <si>
    <t>Kordt Flankenmeßgerät</t>
  </si>
  <si>
    <t>FI</t>
  </si>
  <si>
    <t>Flank measuring instrument</t>
  </si>
  <si>
    <t xml:space="preserve">nicht in SAP-PLM  </t>
  </si>
  <si>
    <t>IA In Arbeit</t>
  </si>
  <si>
    <t xml:space="preserve">IB In Bearbeitung  </t>
  </si>
  <si>
    <t>PF Pilotfreigabe</t>
  </si>
  <si>
    <t>VF Vorfreigabe</t>
  </si>
  <si>
    <t>IC In Änderung</t>
  </si>
  <si>
    <t xml:space="preserve">SP Gesperrt </t>
  </si>
  <si>
    <t xml:space="preserve">HI Historisch </t>
  </si>
  <si>
    <t>P</t>
  </si>
  <si>
    <t>O</t>
  </si>
  <si>
    <t>RD</t>
  </si>
  <si>
    <t>Rohrschellendummy</t>
  </si>
  <si>
    <t>PD</t>
  </si>
  <si>
    <t>Pipe clamp dummy</t>
  </si>
  <si>
    <t>nicht notwendig</t>
  </si>
  <si>
    <t>unnecessary</t>
  </si>
  <si>
    <t>Nenn-</t>
  </si>
  <si>
    <t>maß</t>
  </si>
  <si>
    <t>Date:</t>
  </si>
  <si>
    <t>1</t>
  </si>
  <si>
    <t>Version</t>
  </si>
  <si>
    <t>0</t>
  </si>
  <si>
    <t>Erstellung Masterbericht EMPB / MP</t>
  </si>
  <si>
    <t>Versionierungsgrund</t>
  </si>
  <si>
    <t>geändert von:</t>
  </si>
  <si>
    <t>Masterbericht aktualisiert und erweitert</t>
  </si>
  <si>
    <t>Steffi Häßler</t>
  </si>
  <si>
    <t>Tanja Schlesiger</t>
  </si>
  <si>
    <t>Achim Appich</t>
  </si>
  <si>
    <t>2</t>
  </si>
  <si>
    <t>Etikett lt. Agile durch Etikett lt. SAP ersetzt</t>
  </si>
  <si>
    <t>Wolfgang Kocheise</t>
  </si>
  <si>
    <t>Etikett lt.SAP</t>
  </si>
  <si>
    <t>Label according to SAP</t>
  </si>
  <si>
    <t>Adresse:</t>
  </si>
  <si>
    <t>Kunde:</t>
  </si>
  <si>
    <t>Nachbemusterung</t>
  </si>
  <si>
    <t>Produktänderung</t>
  </si>
  <si>
    <t>Produktionsverlagerung</t>
  </si>
  <si>
    <t>neuer Unterlieferant</t>
  </si>
  <si>
    <t>Maßprotokoll</t>
  </si>
  <si>
    <t>Anlagen</t>
  </si>
  <si>
    <t>Prozessfähigkeitsnachweis</t>
  </si>
  <si>
    <t>Prüfmittelfähigkeitsnachweis</t>
  </si>
  <si>
    <t>Name:</t>
  </si>
  <si>
    <t>Bestätigung Kunde</t>
  </si>
  <si>
    <t>E-Mail:</t>
  </si>
  <si>
    <t>Unterschrift</t>
  </si>
  <si>
    <t>Lieferant:</t>
  </si>
  <si>
    <t>Lieferdatum</t>
  </si>
  <si>
    <t>FR Freigegeben</t>
  </si>
  <si>
    <t>Telefon:</t>
  </si>
  <si>
    <t>Datum:</t>
  </si>
  <si>
    <t>PB Einzelwerte</t>
  </si>
  <si>
    <t>Subjectnumber</t>
  </si>
  <si>
    <t>Supplier:</t>
  </si>
  <si>
    <t>Customer:</t>
  </si>
  <si>
    <t>Address:</t>
  </si>
  <si>
    <t>Distribution list</t>
  </si>
  <si>
    <t>Verteilerliste</t>
  </si>
  <si>
    <t>Re-sampling</t>
  </si>
  <si>
    <t>Product modification</t>
  </si>
  <si>
    <t>Production relocation</t>
  </si>
  <si>
    <t>Änderung des Produktionsverfahren</t>
  </si>
  <si>
    <t>Modification of the production process</t>
  </si>
  <si>
    <t>Längeres Aussetzen der Produktion</t>
  </si>
  <si>
    <t>Longer interruption the production</t>
  </si>
  <si>
    <t>New sub-supplier</t>
  </si>
  <si>
    <t>PB Übersicht</t>
  </si>
  <si>
    <t>Report Overview</t>
  </si>
  <si>
    <t>Report Values</t>
  </si>
  <si>
    <t>Werkstoffprüfung</t>
  </si>
  <si>
    <t>Materialtest</t>
  </si>
  <si>
    <t>Proof of process qualification</t>
  </si>
  <si>
    <t>Proof of test equipment qualification</t>
  </si>
  <si>
    <t>Attachment</t>
  </si>
  <si>
    <t>Dept.:</t>
  </si>
  <si>
    <t>Phone:</t>
  </si>
  <si>
    <t>E-mail:</t>
  </si>
  <si>
    <t>Signature</t>
  </si>
  <si>
    <t>Felder sind Pflichfelder</t>
  </si>
  <si>
    <t>mandatory field</t>
  </si>
  <si>
    <t>Sampletest supplier</t>
  </si>
  <si>
    <t>Basic-</t>
  </si>
  <si>
    <t>size</t>
  </si>
  <si>
    <t>3</t>
  </si>
  <si>
    <t>Deckblatt hinzugefügt und alles angepasst</t>
  </si>
  <si>
    <t>Prüfdatum:</t>
  </si>
  <si>
    <t>Test date:</t>
  </si>
  <si>
    <t>Kontrolliert durch:</t>
  </si>
  <si>
    <t>Checked by:</t>
  </si>
  <si>
    <t>Prüfung durch:</t>
  </si>
  <si>
    <t>Test by:</t>
  </si>
  <si>
    <t>Klaus–Fischer–Straße 1</t>
  </si>
  <si>
    <t>72178 Waldachtal–Tumlingen</t>
  </si>
  <si>
    <t>fischerwerke GmbH &amp; Co. KG</t>
  </si>
  <si>
    <t>DG</t>
  </si>
  <si>
    <t>Dial gauge</t>
  </si>
  <si>
    <t>Profilprojektor</t>
  </si>
  <si>
    <t>Prüfstift</t>
  </si>
  <si>
    <t>Test load machine</t>
  </si>
  <si>
    <t xml:space="preserve">Zinkschichtdickenmessgerät  </t>
  </si>
  <si>
    <t>ZSD</t>
  </si>
  <si>
    <t>Zinc coating thickness measuring device</t>
  </si>
  <si>
    <t xml:space="preserve">ZCT </t>
  </si>
  <si>
    <t>Leistungsanforderung</t>
  </si>
  <si>
    <t>service request</t>
  </si>
  <si>
    <t>Abteilung:</t>
  </si>
  <si>
    <t>Harald Janzer; T-QSF</t>
  </si>
  <si>
    <t>Joachim Ganter T-QSF</t>
  </si>
  <si>
    <t>Harald Stich T-QSF</t>
  </si>
  <si>
    <t xml:space="preserve">Vorlagen für die richtige Beschriftung der Zeichnung </t>
  </si>
  <si>
    <t xml:space="preserve">Templates for the correct labeling of the drawing </t>
  </si>
  <si>
    <t>Teile entsprechen den Vorgaben</t>
  </si>
  <si>
    <t>Parts comply with the specification</t>
  </si>
  <si>
    <t>Teile entsprechen nicht den Vorgaben</t>
  </si>
  <si>
    <t>Parts do not comply with the specification</t>
  </si>
  <si>
    <t>2DKG</t>
  </si>
  <si>
    <t>2D-Koordinatenmessmaschine</t>
  </si>
  <si>
    <t>2DCM</t>
  </si>
  <si>
    <t>2D-Coordinate measuring machine</t>
  </si>
  <si>
    <t>3DKG</t>
  </si>
  <si>
    <t>3D-Koordinatenmessmaschine</t>
  </si>
  <si>
    <t>3DCM</t>
  </si>
  <si>
    <t>3D-Coordinate measuring machine</t>
  </si>
  <si>
    <t>RF</t>
  </si>
  <si>
    <t>Röntgenfluoreszenzgerät</t>
  </si>
  <si>
    <t>XF</t>
  </si>
  <si>
    <t>X-ray fluorescence</t>
  </si>
  <si>
    <t>Sonstiges (Information, …)</t>
  </si>
  <si>
    <t>Others (Information, …)</t>
  </si>
  <si>
    <t>Confirmation customer</t>
  </si>
  <si>
    <t>Bestätigung Lieferant (nur extern)</t>
  </si>
  <si>
    <t>Confirmation supplier (only extern)</t>
  </si>
  <si>
    <t>Anleitung</t>
  </si>
  <si>
    <t>Instruction</t>
  </si>
  <si>
    <t>Beschichtungsart</t>
  </si>
  <si>
    <t>Art of coating</t>
  </si>
  <si>
    <t>Brucheinschnürung</t>
  </si>
  <si>
    <t>Contraction at fracture</t>
  </si>
  <si>
    <t>Differenz</t>
  </si>
  <si>
    <t>Difference</t>
  </si>
  <si>
    <t>Durchmesser, Geradenschnittpunkt</t>
  </si>
  <si>
    <t>Diameter, straigth cut point</t>
  </si>
  <si>
    <t>Durchmesser, Prüfposition</t>
  </si>
  <si>
    <t>Diameter, testposition</t>
  </si>
  <si>
    <t>Ebenheit</t>
  </si>
  <si>
    <t>Flatness</t>
  </si>
  <si>
    <t>Einhärtetiefe</t>
  </si>
  <si>
    <t>Hardening depth</t>
  </si>
  <si>
    <t>Geradheit</t>
  </si>
  <si>
    <t>Straigthness</t>
  </si>
  <si>
    <t>Gewinde, Durchmesser, Kern</t>
  </si>
  <si>
    <t>Thread, core diameter</t>
  </si>
  <si>
    <t>Härte, Kern</t>
  </si>
  <si>
    <t>Hardness, core</t>
  </si>
  <si>
    <t>Härte, Oberfläche</t>
  </si>
  <si>
    <t>Hardness, surface</t>
  </si>
  <si>
    <t>Koaxialität</t>
  </si>
  <si>
    <t>Coaxiality</t>
  </si>
  <si>
    <t>Konzentrizität</t>
  </si>
  <si>
    <t>Concentricity</t>
  </si>
  <si>
    <t>Länge, zylindrisch</t>
  </si>
  <si>
    <t>Length, cylindric</t>
  </si>
  <si>
    <t>Längenposition, Geradenschnittpunkt</t>
  </si>
  <si>
    <t xml:space="preserve">Length postition, straight </t>
  </si>
  <si>
    <t>Lauf</t>
  </si>
  <si>
    <t>Circular run-out</t>
  </si>
  <si>
    <t>Lauf, Gesamt</t>
  </si>
  <si>
    <t>Total run-out</t>
  </si>
  <si>
    <t>Materialprüfung</t>
  </si>
  <si>
    <t>Material test</t>
  </si>
  <si>
    <t>Passivierung</t>
  </si>
  <si>
    <t>Passivation</t>
  </si>
  <si>
    <t>Position</t>
  </si>
  <si>
    <t>Profil einer beliebigen Fläche</t>
  </si>
  <si>
    <t>Profile any surface</t>
  </si>
  <si>
    <t>Radius, Mittelpunkt</t>
  </si>
  <si>
    <t>Radius, central point</t>
  </si>
  <si>
    <t>Rechtwinkligkeit</t>
  </si>
  <si>
    <t>Perpendicularity</t>
  </si>
  <si>
    <t>Rückstandsfrei</t>
  </si>
  <si>
    <t>Residue-free</t>
  </si>
  <si>
    <t>Rundheit</t>
  </si>
  <si>
    <t>Roundness</t>
  </si>
  <si>
    <t>Schellenband, Dicke / Stärke</t>
  </si>
  <si>
    <t>Thomas Keller</t>
  </si>
  <si>
    <t xml:space="preserve"> --&gt; siehe dazu auch in der Datei "20170516-Arbeitsanweisung-Erstmusterprüfung" </t>
  </si>
  <si>
    <t xml:space="preserve"> --&gt; see also in the file "20170516-Operating-instruction-initial-sample-testing"</t>
  </si>
  <si>
    <t>Produktdatenblatt</t>
  </si>
  <si>
    <t>Product data sheet</t>
  </si>
  <si>
    <t>Artikelbezeichnung</t>
  </si>
  <si>
    <t>article description</t>
  </si>
  <si>
    <t>4</t>
  </si>
  <si>
    <t>freigegeben von:</t>
  </si>
  <si>
    <t>Hier haben Sie die Möglichkeit, selbst Prüfmerkmale und dazugehörige Prüfmittel zu definieren, wenn diese nicht im Katalog (s.u.) vorhanden sind</t>
  </si>
  <si>
    <t>Here you have the possibility to define inspection characteristics and corresponding test equipments, if these are not available in the catalogue (see below).</t>
  </si>
  <si>
    <t>x</t>
  </si>
  <si>
    <t>Fehler behoben und Ubersicht W+Z 1-18 hinzugefügt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</si>
</sst>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
    <numFmt numFmtId="166" formatCode="00#"/>
    <numFmt numFmtId="167" formatCode="000"/>
  </numFmts>
  <fonts count="38" x14ac:knownFonts="1">
    <font>
      <sz val="10"/>
      <name val="MS Sans Serif"/>
    </font>
    <font>
      <sz val="10"/>
      <color theme="1"/>
      <name val="Arial"/>
      <family val="2"/>
    </font>
    <font>
      <sz val="10"/>
      <name val="MS Sans Serif"/>
      <family val="2"/>
    </font>
    <font>
      <sz val="10"/>
      <name val="Arial"/>
      <family val="2"/>
    </font>
    <font>
      <b/>
      <sz val="10"/>
      <name val="Arial"/>
      <family val="2"/>
    </font>
    <font>
      <sz val="10"/>
      <name val="Arial"/>
      <family val="2"/>
    </font>
    <font>
      <sz val="16"/>
      <name val="Arial"/>
      <family val="2"/>
    </font>
    <font>
      <sz val="9"/>
      <name val="Arial"/>
      <family val="2"/>
    </font>
    <font>
      <u/>
      <sz val="10"/>
      <color indexed="12"/>
      <name val="MS Sans Serif"/>
      <family val="2"/>
    </font>
    <font>
      <b/>
      <sz val="11"/>
      <name val="Arial"/>
      <family val="2"/>
    </font>
    <font>
      <sz val="11"/>
      <name val="Arial"/>
      <family val="2"/>
    </font>
    <font>
      <sz val="14"/>
      <name val="Arial"/>
      <family val="2"/>
    </font>
    <font>
      <b/>
      <sz val="14"/>
      <name val="Arial"/>
      <family val="2"/>
    </font>
    <font>
      <sz val="8"/>
      <name val="Arial"/>
      <family val="2"/>
    </font>
    <font>
      <b/>
      <sz val="9"/>
      <name val="Arial"/>
      <family val="2"/>
    </font>
    <font>
      <b/>
      <sz val="8"/>
      <name val="Arial"/>
      <family val="2"/>
    </font>
    <font>
      <sz val="20"/>
      <name val="Arial"/>
      <family val="2"/>
    </font>
    <font>
      <b/>
      <sz val="7"/>
      <name val="Arial"/>
      <family val="2"/>
    </font>
    <font>
      <b/>
      <sz val="6"/>
      <name val="MS Sans Serif"/>
      <family val="2"/>
    </font>
    <font>
      <b/>
      <sz val="12"/>
      <name val="Arial"/>
      <family val="2"/>
    </font>
    <font>
      <b/>
      <sz val="10"/>
      <color indexed="81"/>
      <name val="Tahoma"/>
      <family val="2"/>
    </font>
    <font>
      <b/>
      <u/>
      <sz val="12"/>
      <color indexed="81"/>
      <name val="Tahoma"/>
      <family val="2"/>
    </font>
    <font>
      <sz val="11"/>
      <color indexed="10"/>
      <name val="Arial"/>
      <family val="2"/>
    </font>
    <font>
      <b/>
      <sz val="11"/>
      <color indexed="10"/>
      <name val="Arial"/>
      <family val="2"/>
    </font>
    <font>
      <sz val="10"/>
      <color indexed="9"/>
      <name val="Arial"/>
      <family val="2"/>
    </font>
    <font>
      <i/>
      <sz val="8"/>
      <name val="Arial"/>
      <family val="2"/>
    </font>
    <font>
      <sz val="9"/>
      <color indexed="9"/>
      <name val="Arial"/>
      <family val="2"/>
    </font>
    <font>
      <b/>
      <u/>
      <sz val="11"/>
      <name val="Arial"/>
      <family val="2"/>
    </font>
    <font>
      <sz val="8"/>
      <color indexed="81"/>
      <name val="Tahoma"/>
      <family val="2"/>
    </font>
    <font>
      <b/>
      <sz val="36"/>
      <color rgb="FF92D050"/>
      <name val="Wingdings 2"/>
      <family val="1"/>
      <charset val="2"/>
    </font>
    <font>
      <sz val="11"/>
      <color rgb="FFFF0000"/>
      <name val="Wingdings 2"/>
      <family val="1"/>
      <charset val="2"/>
    </font>
    <font>
      <sz val="11"/>
      <color rgb="FF66FF33"/>
      <name val="Wingdings 2"/>
      <family val="1"/>
      <charset val="2"/>
    </font>
    <font>
      <sz val="11"/>
      <name val="Arial"/>
      <family val="2"/>
    </font>
    <font>
      <b/>
      <sz val="14"/>
      <color theme="1"/>
      <name val="Arial"/>
      <family val="2"/>
    </font>
    <font>
      <b/>
      <sz val="8"/>
      <color indexed="81"/>
      <name val="Tahoma"/>
      <family val="2"/>
    </font>
    <font>
      <i/>
      <sz val="11"/>
      <color rgb="FF000000"/>
      <name val="Calibri"/>
      <family val="2"/>
    </font>
    <font>
      <b/>
      <sz val="12"/>
      <color indexed="81"/>
      <name val="Tahoma"/>
      <family val="2"/>
    </font>
    <font>
      <b/>
      <sz val="12"/>
      <color indexed="10"/>
      <name val="Tahoma"/>
      <family val="2"/>
    </font>
  </fonts>
  <fills count="10">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66"/>
        <bgColor indexed="64"/>
      </patternFill>
    </fill>
  </fills>
  <borders count="109">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ck">
        <color indexed="64"/>
      </left>
      <right style="thick">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style="thick">
        <color indexed="64"/>
      </right>
      <top/>
      <bottom style="thin">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right/>
      <top style="thick">
        <color indexed="64"/>
      </top>
      <bottom/>
      <diagonal/>
    </border>
    <border>
      <left style="thick">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0" fontId="8" fillId="0" borderId="0" applyNumberFormat="0" applyFill="0" applyBorder="0" applyAlignment="0" applyProtection="0">
      <alignment vertical="top"/>
      <protection locked="0"/>
    </xf>
    <xf numFmtId="0" fontId="3" fillId="0" borderId="0"/>
    <xf numFmtId="0" fontId="2" fillId="0" borderId="0"/>
    <xf numFmtId="0" fontId="32" fillId="0" borderId="0"/>
    <xf numFmtId="0" fontId="1" fillId="0" borderId="0"/>
    <xf numFmtId="0" fontId="2" fillId="0" borderId="0"/>
    <xf numFmtId="0" fontId="10" fillId="0" borderId="0"/>
  </cellStyleXfs>
  <cellXfs count="577">
    <xf numFmtId="0" fontId="0" fillId="0" borderId="0" xfId="0"/>
    <xf numFmtId="0" fontId="10" fillId="0" borderId="0" xfId="0" applyFont="1" applyBorder="1" applyAlignment="1" applyProtection="1">
      <alignment vertical="center"/>
      <protection hidden="1"/>
    </xf>
    <xf numFmtId="0" fontId="12" fillId="2" borderId="0" xfId="0" applyFont="1" applyFill="1" applyBorder="1" applyAlignment="1" applyProtection="1">
      <alignment horizontal="right" vertical="center"/>
      <protection hidden="1"/>
    </xf>
    <xf numFmtId="0" fontId="11" fillId="2" borderId="0" xfId="0" applyFont="1" applyFill="1" applyBorder="1" applyAlignment="1" applyProtection="1">
      <protection hidden="1"/>
    </xf>
    <xf numFmtId="0" fontId="11" fillId="2" borderId="0" xfId="0" applyFont="1" applyFill="1" applyBorder="1" applyAlignment="1" applyProtection="1">
      <alignment horizontal="center"/>
      <protection hidden="1"/>
    </xf>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5" fillId="0" borderId="0" xfId="2" applyFont="1" applyProtection="1">
      <protection hidden="1"/>
    </xf>
    <xf numFmtId="0" fontId="12"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10" fillId="2" borderId="0" xfId="0" applyFont="1" applyFill="1" applyBorder="1" applyAlignment="1" applyProtection="1">
      <alignment vertical="center"/>
      <protection hidden="1"/>
    </xf>
    <xf numFmtId="0" fontId="12" fillId="2" borderId="6" xfId="0" applyFont="1" applyFill="1" applyBorder="1" applyAlignment="1" applyProtection="1">
      <alignment horizontal="right" vertical="center"/>
      <protection hidden="1"/>
    </xf>
    <xf numFmtId="0" fontId="12"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7" fillId="0" borderId="0" xfId="2" applyFont="1" applyProtection="1">
      <protection hidden="1"/>
    </xf>
    <xf numFmtId="49" fontId="4" fillId="3" borderId="14" xfId="2" applyNumberFormat="1" applyFont="1" applyFill="1" applyBorder="1" applyAlignment="1" applyProtection="1">
      <alignment horizontal="center" vertical="center" wrapText="1"/>
      <protection hidden="1"/>
    </xf>
    <xf numFmtId="0" fontId="4" fillId="3" borderId="14" xfId="2" applyNumberFormat="1" applyFont="1" applyFill="1" applyBorder="1" applyAlignment="1" applyProtection="1">
      <alignment horizontal="center" vertical="center" wrapText="1"/>
      <protection hidden="1"/>
    </xf>
    <xf numFmtId="1" fontId="4" fillId="3" borderId="15" xfId="2" quotePrefix="1" applyNumberFormat="1" applyFont="1" applyFill="1" applyBorder="1" applyAlignment="1" applyProtection="1">
      <alignment horizontal="center" vertical="center"/>
      <protection hidden="1"/>
    </xf>
    <xf numFmtId="1" fontId="4" fillId="3" borderId="16" xfId="2" quotePrefix="1" applyNumberFormat="1" applyFont="1" applyFill="1" applyBorder="1" applyAlignment="1" applyProtection="1">
      <alignment horizontal="center" vertical="center"/>
      <protection hidden="1"/>
    </xf>
    <xf numFmtId="1" fontId="4" fillId="3" borderId="13" xfId="2" quotePrefix="1" applyNumberFormat="1" applyFont="1" applyFill="1" applyBorder="1" applyAlignment="1" applyProtection="1">
      <alignment horizontal="center" vertical="center"/>
      <protection hidden="1"/>
    </xf>
    <xf numFmtId="0" fontId="5" fillId="0" borderId="0" xfId="2" applyFont="1" applyAlignment="1" applyProtection="1">
      <alignment horizontal="center"/>
      <protection hidden="1"/>
    </xf>
    <xf numFmtId="0" fontId="5" fillId="0" borderId="0" xfId="2" applyFont="1" applyAlignment="1" applyProtection="1">
      <protection hidden="1"/>
    </xf>
    <xf numFmtId="0" fontId="10" fillId="0" borderId="0" xfId="0" applyFont="1" applyAlignment="1" applyProtection="1">
      <protection hidden="1"/>
    </xf>
    <xf numFmtId="0" fontId="9" fillId="4" borderId="4" xfId="0" applyFont="1" applyFill="1" applyBorder="1" applyAlignment="1" applyProtection="1">
      <protection hidden="1"/>
    </xf>
    <xf numFmtId="0" fontId="10" fillId="0" borderId="0" xfId="0" applyFont="1" applyFill="1" applyBorder="1" applyAlignment="1" applyProtection="1">
      <alignment horizontal="left"/>
      <protection hidden="1"/>
    </xf>
    <xf numFmtId="0" fontId="10" fillId="0" borderId="0" xfId="0" applyFont="1" applyBorder="1" applyAlignment="1" applyProtection="1">
      <alignment horizontal="left"/>
      <protection hidden="1"/>
    </xf>
    <xf numFmtId="0" fontId="10" fillId="0" borderId="0" xfId="0" applyFont="1" applyAlignment="1" applyProtection="1">
      <alignment horizontal="left"/>
      <protection hidden="1"/>
    </xf>
    <xf numFmtId="0" fontId="10" fillId="0" borderId="0" xfId="0" applyFont="1" applyFill="1" applyBorder="1" applyAlignment="1" applyProtection="1">
      <alignment horizontal="center"/>
      <protection hidden="1"/>
    </xf>
    <xf numFmtId="0" fontId="0" fillId="0" borderId="0" xfId="0" applyBorder="1" applyAlignment="1" applyProtection="1">
      <alignment horizontal="left" vertical="center"/>
      <protection hidden="1"/>
    </xf>
    <xf numFmtId="165" fontId="10" fillId="0" borderId="0" xfId="0" applyNumberFormat="1" applyFont="1" applyAlignment="1" applyProtection="1">
      <protection hidden="1"/>
    </xf>
    <xf numFmtId="0" fontId="10" fillId="0" borderId="0" xfId="0" applyFont="1" applyAlignment="1" applyProtection="1">
      <alignment horizontal="center"/>
      <protection hidden="1"/>
    </xf>
    <xf numFmtId="165" fontId="10" fillId="0" borderId="0" xfId="3" applyNumberFormat="1" applyFont="1" applyFill="1" applyBorder="1" applyAlignment="1" applyProtection="1">
      <alignment horizontal="center"/>
      <protection hidden="1"/>
    </xf>
    <xf numFmtId="0" fontId="10" fillId="0" borderId="0" xfId="0" applyFont="1" applyFill="1" applyBorder="1" applyAlignment="1" applyProtection="1">
      <protection hidden="1"/>
    </xf>
    <xf numFmtId="0" fontId="10" fillId="0" borderId="0" xfId="0" applyFont="1" applyBorder="1" applyAlignment="1" applyProtection="1">
      <protection hidden="1"/>
    </xf>
    <xf numFmtId="165" fontId="9" fillId="4" borderId="4" xfId="0" applyNumberFormat="1" applyFont="1" applyFill="1" applyBorder="1" applyAlignment="1" applyProtection="1">
      <protection hidden="1"/>
    </xf>
    <xf numFmtId="14" fontId="10" fillId="0" borderId="0" xfId="0" applyNumberFormat="1" applyFont="1" applyAlignment="1" applyProtection="1">
      <alignment horizontal="center"/>
      <protection hidden="1"/>
    </xf>
    <xf numFmtId="0" fontId="4" fillId="3" borderId="18" xfId="2"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4" fillId="0" borderId="23" xfId="2" applyFont="1" applyBorder="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4" fillId="0" borderId="0" xfId="2" applyFont="1" applyAlignment="1" applyProtection="1">
      <alignment horizontal="right"/>
      <protection hidden="1"/>
    </xf>
    <xf numFmtId="0" fontId="12" fillId="2" borderId="36" xfId="0" applyFont="1" applyFill="1" applyBorder="1" applyAlignment="1" applyProtection="1">
      <alignment horizontal="center" vertical="center"/>
      <protection hidden="1"/>
    </xf>
    <xf numFmtId="0" fontId="11" fillId="2" borderId="37" xfId="0" applyFont="1" applyFill="1" applyBorder="1" applyAlignment="1" applyProtection="1">
      <protection hidden="1"/>
    </xf>
    <xf numFmtId="0" fontId="10" fillId="0" borderId="0" xfId="0" applyFont="1" applyAlignment="1" applyProtection="1">
      <alignment horizontal="center"/>
      <protection locked="0" hidden="1"/>
    </xf>
    <xf numFmtId="0" fontId="24" fillId="0" borderId="0" xfId="2" applyFont="1" applyProtection="1">
      <protection hidden="1"/>
    </xf>
    <xf numFmtId="0" fontId="10" fillId="0" borderId="0" xfId="0" applyFont="1" applyBorder="1" applyAlignment="1" applyProtection="1">
      <alignment horizontal="center" vertical="center"/>
      <protection hidden="1"/>
    </xf>
    <xf numFmtId="0" fontId="5" fillId="0" borderId="17" xfId="2" applyFont="1" applyBorder="1" applyAlignment="1" applyProtection="1">
      <alignment horizontal="left" vertical="top"/>
      <protection locked="0"/>
    </xf>
    <xf numFmtId="0" fontId="13" fillId="0" borderId="0" xfId="0" applyFont="1" applyBorder="1" applyAlignment="1" applyProtection="1">
      <alignment horizontal="center" vertical="center"/>
      <protection hidden="1"/>
    </xf>
    <xf numFmtId="0" fontId="10" fillId="2" borderId="20" xfId="0" applyFont="1" applyFill="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26" fillId="0" borderId="0" xfId="2" applyFont="1" applyProtection="1">
      <protection hidden="1"/>
    </xf>
    <xf numFmtId="0" fontId="13" fillId="0" borderId="44" xfId="0" applyFont="1" applyBorder="1" applyAlignment="1" applyProtection="1">
      <alignment horizontal="center" vertical="center"/>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Alignment="1" applyProtection="1">
      <alignment horizontal="left"/>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10" fillId="0" borderId="0" xfId="0" applyFont="1" applyFill="1" applyAlignment="1" applyProtection="1">
      <protection hidden="1"/>
    </xf>
    <xf numFmtId="0" fontId="1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left"/>
      <protection hidden="1"/>
    </xf>
    <xf numFmtId="0" fontId="0" fillId="0" borderId="0" xfId="0" applyFill="1" applyBorder="1" applyAlignment="1" applyProtection="1">
      <alignment horizontal="center" vertical="center"/>
      <protection hidden="1"/>
    </xf>
    <xf numFmtId="1" fontId="5"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right"/>
      <protection hidden="1"/>
    </xf>
    <xf numFmtId="49" fontId="0" fillId="0" borderId="0" xfId="0" applyNumberFormat="1" applyFill="1" applyBorder="1" applyAlignment="1" applyProtection="1">
      <alignment horizontal="center" vertical="center"/>
      <protection hidden="1"/>
    </xf>
    <xf numFmtId="0" fontId="13" fillId="0" borderId="0" xfId="0" applyFont="1" applyFill="1" applyBorder="1" applyAlignment="1" applyProtection="1">
      <alignment horizontal="left"/>
      <protection hidden="1"/>
    </xf>
    <xf numFmtId="0" fontId="10" fillId="5" borderId="46" xfId="0" applyFont="1" applyFill="1" applyBorder="1" applyAlignment="1" applyProtection="1">
      <alignment horizontal="left"/>
      <protection locked="0"/>
    </xf>
    <xf numFmtId="0" fontId="10" fillId="5" borderId="46" xfId="0" applyFont="1" applyFill="1" applyBorder="1" applyAlignment="1" applyProtection="1">
      <alignment horizontal="center"/>
      <protection locked="0"/>
    </xf>
    <xf numFmtId="0" fontId="10" fillId="0" borderId="21" xfId="0" applyFont="1" applyBorder="1" applyAlignment="1" applyProtection="1">
      <alignment horizontal="left"/>
      <protection hidden="1"/>
    </xf>
    <xf numFmtId="0" fontId="5" fillId="0" borderId="4" xfId="0" applyFont="1" applyBorder="1" applyAlignment="1" applyProtection="1">
      <alignment vertical="center"/>
      <protection hidden="1"/>
    </xf>
    <xf numFmtId="0" fontId="5" fillId="0" borderId="25" xfId="0" applyNumberFormat="1" applyFont="1" applyBorder="1" applyAlignment="1" applyProtection="1">
      <alignment horizontal="center" vertical="center" shrinkToFit="1"/>
      <protection hidden="1"/>
    </xf>
    <xf numFmtId="0" fontId="7" fillId="0" borderId="10" xfId="2" applyNumberFormat="1" applyFont="1" applyBorder="1" applyAlignment="1" applyProtection="1">
      <alignment horizontal="center" vertical="center"/>
      <protection hidden="1"/>
    </xf>
    <xf numFmtId="0" fontId="7" fillId="0" borderId="7" xfId="2" applyNumberFormat="1" applyFont="1" applyBorder="1" applyAlignment="1" applyProtection="1">
      <alignment horizontal="center" vertical="center" shrinkToFit="1"/>
      <protection hidden="1"/>
    </xf>
    <xf numFmtId="0" fontId="4" fillId="5" borderId="28" xfId="0" applyFont="1" applyFill="1" applyBorder="1" applyAlignment="1" applyProtection="1">
      <alignment horizontal="left" vertical="center"/>
      <protection hidden="1"/>
    </xf>
    <xf numFmtId="0" fontId="4" fillId="5" borderId="28" xfId="0" applyFont="1" applyFill="1" applyBorder="1" applyAlignment="1" applyProtection="1">
      <alignment horizontal="center" vertical="center"/>
      <protection hidden="1"/>
    </xf>
    <xf numFmtId="0" fontId="4" fillId="0" borderId="26" xfId="2" applyFont="1" applyBorder="1" applyAlignment="1" applyProtection="1">
      <alignment horizontal="left" vertical="center"/>
      <protection hidden="1"/>
    </xf>
    <xf numFmtId="0" fontId="4" fillId="0" borderId="23" xfId="2" applyFont="1" applyBorder="1" applyAlignment="1" applyProtection="1">
      <alignment horizontal="left" vertical="center"/>
      <protection hidden="1"/>
    </xf>
    <xf numFmtId="0" fontId="9" fillId="0" borderId="0" xfId="0" quotePrefix="1" applyFont="1" applyFill="1" applyBorder="1" applyAlignment="1" applyProtection="1">
      <alignment horizontal="center"/>
      <protection hidden="1"/>
    </xf>
    <xf numFmtId="165" fontId="4" fillId="0" borderId="0" xfId="0" applyNumberFormat="1" applyFont="1" applyBorder="1" applyAlignment="1" applyProtection="1">
      <alignment horizontal="center" vertical="center"/>
      <protection hidden="1"/>
    </xf>
    <xf numFmtId="0" fontId="5" fillId="0" borderId="0" xfId="0" applyNumberFormat="1" applyFont="1" applyFill="1" applyBorder="1" applyAlignment="1" applyProtection="1">
      <alignment horizontal="right" vertical="center"/>
      <protection hidden="1"/>
    </xf>
    <xf numFmtId="164" fontId="5" fillId="0" borderId="0" xfId="0" quotePrefix="1" applyNumberFormat="1" applyFont="1" applyFill="1" applyBorder="1" applyAlignment="1" applyProtection="1">
      <alignment horizontal="center" vertical="center"/>
      <protection hidden="1"/>
    </xf>
    <xf numFmtId="0" fontId="13" fillId="0" borderId="56" xfId="0" applyFont="1" applyBorder="1" applyAlignment="1" applyProtection="1">
      <alignment horizontal="center" vertical="center"/>
      <protection locked="0" hidden="1"/>
    </xf>
    <xf numFmtId="0" fontId="10" fillId="0" borderId="20" xfId="0" applyFont="1" applyBorder="1" applyAlignment="1" applyProtection="1">
      <alignment horizontal="center"/>
      <protection hidden="1"/>
    </xf>
    <xf numFmtId="0" fontId="10" fillId="0" borderId="57" xfId="0" applyFont="1" applyBorder="1" applyAlignment="1" applyProtection="1">
      <alignment horizontal="center"/>
      <protection hidden="1"/>
    </xf>
    <xf numFmtId="0" fontId="10" fillId="0" borderId="20" xfId="0" applyFont="1" applyBorder="1" applyAlignment="1" applyProtection="1">
      <protection hidden="1"/>
    </xf>
    <xf numFmtId="0" fontId="10" fillId="0" borderId="57" xfId="0" applyFont="1" applyBorder="1" applyAlignment="1" applyProtection="1">
      <protection hidden="1"/>
    </xf>
    <xf numFmtId="0" fontId="10" fillId="0" borderId="45" xfId="0" applyFont="1" applyBorder="1" applyAlignment="1" applyProtection="1">
      <protection hidden="1"/>
    </xf>
    <xf numFmtId="0" fontId="9" fillId="0" borderId="57" xfId="0" applyFont="1" applyBorder="1" applyAlignment="1" applyProtection="1">
      <protection hidden="1"/>
    </xf>
    <xf numFmtId="0" fontId="22" fillId="0" borderId="57" xfId="0" applyFont="1" applyBorder="1" applyAlignment="1" applyProtection="1">
      <protection hidden="1"/>
    </xf>
    <xf numFmtId="0" fontId="23" fillId="0" borderId="57" xfId="0" applyFont="1" applyBorder="1" applyAlignment="1" applyProtection="1">
      <protection hidden="1"/>
    </xf>
    <xf numFmtId="0" fontId="23" fillId="0" borderId="45" xfId="0" applyFont="1" applyBorder="1" applyAlignment="1" applyProtection="1">
      <protection hidden="1"/>
    </xf>
    <xf numFmtId="0" fontId="30" fillId="0" borderId="0" xfId="0" applyFont="1" applyAlignment="1" applyProtection="1">
      <alignment horizontal="center"/>
      <protection hidden="1"/>
    </xf>
    <xf numFmtId="0" fontId="31" fillId="0" borderId="0" xfId="0" applyFont="1" applyAlignment="1" applyProtection="1">
      <alignment horizontal="center"/>
      <protection hidden="1"/>
    </xf>
    <xf numFmtId="0" fontId="10" fillId="0" borderId="22" xfId="0" applyFont="1" applyBorder="1" applyAlignment="1" applyProtection="1">
      <alignment horizontal="left"/>
      <protection hidden="1"/>
    </xf>
    <xf numFmtId="0" fontId="10" fillId="0" borderId="50" xfId="0" applyFont="1" applyBorder="1" applyAlignment="1" applyProtection="1">
      <alignment horizontal="left"/>
      <protection hidden="1"/>
    </xf>
    <xf numFmtId="0" fontId="7" fillId="0" borderId="58" xfId="2" applyNumberFormat="1" applyFont="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hidden="1"/>
    </xf>
    <xf numFmtId="2" fontId="3" fillId="3" borderId="10" xfId="2" applyNumberFormat="1" applyFont="1" applyFill="1" applyBorder="1" applyAlignment="1" applyProtection="1">
      <alignment horizontal="center" vertical="center"/>
      <protection hidden="1"/>
    </xf>
    <xf numFmtId="0" fontId="3" fillId="3" borderId="25" xfId="0" quotePrefix="1" applyNumberFormat="1" applyFont="1" applyFill="1" applyBorder="1" applyAlignment="1" applyProtection="1">
      <alignment horizontal="center" shrinkToFit="1"/>
      <protection hidden="1"/>
    </xf>
    <xf numFmtId="0" fontId="10" fillId="5" borderId="60" xfId="0" applyFont="1" applyFill="1" applyBorder="1" applyAlignment="1" applyProtection="1">
      <alignment horizontal="left"/>
      <protection locked="0"/>
    </xf>
    <xf numFmtId="0" fontId="10" fillId="5" borderId="61" xfId="0" applyFont="1" applyFill="1" applyBorder="1" applyAlignment="1" applyProtection="1">
      <alignment horizontal="left"/>
      <protection locked="0"/>
    </xf>
    <xf numFmtId="2" fontId="4" fillId="0" borderId="10" xfId="2" applyNumberFormat="1" applyFont="1" applyBorder="1" applyAlignment="1" applyProtection="1">
      <alignment horizontal="center" vertical="center" wrapText="1"/>
      <protection locked="0" hidden="1"/>
    </xf>
    <xf numFmtId="0" fontId="4" fillId="0" borderId="11" xfId="0" applyFont="1" applyBorder="1" applyAlignment="1" applyProtection="1">
      <alignment horizontal="left" vertical="center"/>
      <protection hidden="1"/>
    </xf>
    <xf numFmtId="0" fontId="0" fillId="0" borderId="11" xfId="0" applyBorder="1" applyAlignment="1" applyProtection="1">
      <alignment horizontal="left" vertical="center"/>
      <protection hidden="1"/>
    </xf>
    <xf numFmtId="49" fontId="4" fillId="0" borderId="11" xfId="0" applyNumberFormat="1" applyFont="1" applyFill="1" applyBorder="1" applyAlignment="1" applyProtection="1">
      <alignment horizontal="center" vertical="center"/>
      <protection hidden="1"/>
    </xf>
    <xf numFmtId="0" fontId="5" fillId="0" borderId="11" xfId="0" applyFont="1" applyFill="1" applyBorder="1" applyAlignment="1" applyProtection="1">
      <alignment vertical="center"/>
      <protection hidden="1"/>
    </xf>
    <xf numFmtId="0" fontId="4" fillId="0" borderId="0" xfId="2" applyFont="1" applyBorder="1" applyAlignment="1" applyProtection="1">
      <alignment horizontal="left" vertical="center"/>
      <protection hidden="1"/>
    </xf>
    <xf numFmtId="0" fontId="4" fillId="0" borderId="0" xfId="2" applyFont="1" applyBorder="1" applyAlignment="1" applyProtection="1">
      <alignment horizontal="center" vertical="center"/>
      <protection hidden="1"/>
    </xf>
    <xf numFmtId="2" fontId="4" fillId="0" borderId="0" xfId="2" applyNumberFormat="1" applyFont="1" applyBorder="1" applyAlignment="1" applyProtection="1">
      <alignment horizontal="center" vertical="center" wrapText="1"/>
      <protection locked="0" hidden="1"/>
    </xf>
    <xf numFmtId="0" fontId="7" fillId="0" borderId="0" xfId="2" applyNumberFormat="1" applyFont="1" applyBorder="1" applyAlignment="1" applyProtection="1">
      <alignment horizontal="center" vertical="center"/>
      <protection hidden="1"/>
    </xf>
    <xf numFmtId="0" fontId="7" fillId="0" borderId="0" xfId="2" applyNumberFormat="1" applyFont="1" applyBorder="1" applyAlignment="1" applyProtection="1">
      <alignment horizontal="center" vertical="center" shrinkToFit="1"/>
      <protection hidden="1"/>
    </xf>
    <xf numFmtId="0" fontId="7" fillId="0" borderId="0" xfId="2" applyNumberFormat="1" applyFont="1" applyBorder="1" applyAlignment="1" applyProtection="1">
      <alignment horizontal="center" vertical="center" shrinkToFit="1"/>
      <protection locked="0"/>
    </xf>
    <xf numFmtId="2" fontId="3" fillId="0" borderId="0" xfId="2" applyNumberFormat="1" applyFont="1" applyFill="1" applyBorder="1" applyAlignment="1" applyProtection="1">
      <alignment horizontal="center" vertical="center"/>
      <protection hidden="1"/>
    </xf>
    <xf numFmtId="164" fontId="5" fillId="3" borderId="13" xfId="0" quotePrefix="1" applyNumberFormat="1" applyFont="1" applyFill="1" applyBorder="1" applyAlignment="1" applyProtection="1">
      <alignment horizontal="center" vertical="center" shrinkToFit="1"/>
      <protection hidden="1"/>
    </xf>
    <xf numFmtId="0" fontId="3" fillId="3" borderId="13" xfId="0" quotePrefix="1" applyNumberFormat="1" applyFont="1" applyFill="1" applyBorder="1" applyAlignment="1" applyProtection="1">
      <alignment horizontal="center" shrinkToFit="1"/>
      <protection hidden="1"/>
    </xf>
    <xf numFmtId="0" fontId="5" fillId="0" borderId="13" xfId="0" applyNumberFormat="1" applyFont="1" applyBorder="1" applyAlignment="1" applyProtection="1">
      <alignment horizontal="center" vertical="center" shrinkToFit="1"/>
      <protection hidden="1"/>
    </xf>
    <xf numFmtId="0" fontId="5" fillId="0" borderId="63" xfId="0" applyNumberFormat="1" applyFont="1" applyBorder="1" applyAlignment="1" applyProtection="1">
      <alignment horizontal="center" vertical="center" shrinkToFit="1"/>
      <protection hidden="1"/>
    </xf>
    <xf numFmtId="0" fontId="13" fillId="0" borderId="62" xfId="0" applyFont="1" applyBorder="1" applyAlignment="1" applyProtection="1">
      <alignment horizontal="center" vertical="center"/>
      <protection locked="0" hidden="1"/>
    </xf>
    <xf numFmtId="0" fontId="15" fillId="6" borderId="55" xfId="0" applyFont="1" applyFill="1" applyBorder="1" applyAlignment="1">
      <alignment vertical="center"/>
    </xf>
    <xf numFmtId="0" fontId="13" fillId="6" borderId="7" xfId="0" applyFont="1" applyFill="1" applyBorder="1" applyAlignment="1">
      <alignment vertical="center"/>
    </xf>
    <xf numFmtId="0" fontId="15" fillId="6" borderId="29" xfId="0" applyFont="1" applyFill="1" applyBorder="1" applyAlignment="1">
      <alignment vertical="center"/>
    </xf>
    <xf numFmtId="49" fontId="13" fillId="6" borderId="25" xfId="0" applyNumberFormat="1" applyFont="1" applyFill="1" applyBorder="1" applyAlignment="1">
      <alignment vertical="center"/>
    </xf>
    <xf numFmtId="0" fontId="13" fillId="6" borderId="10" xfId="0" applyFont="1" applyFill="1" applyBorder="1" applyAlignment="1">
      <alignment vertical="center"/>
    </xf>
    <xf numFmtId="14" fontId="13" fillId="6" borderId="10" xfId="0" applyNumberFormat="1" applyFont="1" applyFill="1" applyBorder="1" applyAlignment="1">
      <alignment vertical="center"/>
    </xf>
    <xf numFmtId="49" fontId="13" fillId="6" borderId="10" xfId="0" applyNumberFormat="1" applyFont="1" applyFill="1" applyBorder="1" applyAlignment="1">
      <alignment vertical="center"/>
    </xf>
    <xf numFmtId="49" fontId="15" fillId="6" borderId="52" xfId="0" applyNumberFormat="1" applyFont="1" applyFill="1" applyBorder="1" applyAlignment="1">
      <alignment vertical="center"/>
    </xf>
    <xf numFmtId="0" fontId="32" fillId="0" borderId="0" xfId="4"/>
    <xf numFmtId="0" fontId="10" fillId="0" borderId="0" xfId="4" applyFont="1"/>
    <xf numFmtId="0" fontId="32" fillId="0" borderId="0" xfId="4" applyBorder="1"/>
    <xf numFmtId="0" fontId="10" fillId="0" borderId="0" xfId="4" applyFont="1" applyAlignment="1">
      <alignment horizontal="center"/>
    </xf>
    <xf numFmtId="0" fontId="12" fillId="8" borderId="36" xfId="0" applyFont="1" applyFill="1" applyBorder="1" applyAlignment="1" applyProtection="1">
      <alignment horizontal="center" vertical="center"/>
      <protection hidden="1"/>
    </xf>
    <xf numFmtId="0" fontId="11" fillId="8" borderId="0" xfId="0" applyFont="1" applyFill="1" applyBorder="1" applyAlignment="1" applyProtection="1">
      <protection hidden="1"/>
    </xf>
    <xf numFmtId="0" fontId="11" fillId="8" borderId="0" xfId="0" applyFont="1" applyFill="1" applyBorder="1" applyAlignment="1" applyProtection="1">
      <alignment horizontal="center"/>
      <protection hidden="1"/>
    </xf>
    <xf numFmtId="0" fontId="12" fillId="0" borderId="0" xfId="0" applyFont="1" applyBorder="1" applyAlignment="1" applyProtection="1">
      <alignment vertical="center"/>
      <protection hidden="1"/>
    </xf>
    <xf numFmtId="0" fontId="32" fillId="0" borderId="37" xfId="4" applyBorder="1"/>
    <xf numFmtId="0" fontId="32" fillId="0" borderId="4" xfId="4" applyBorder="1"/>
    <xf numFmtId="0" fontId="32" fillId="0" borderId="50" xfId="4" applyBorder="1"/>
    <xf numFmtId="0" fontId="10" fillId="0" borderId="20" xfId="0" applyFont="1" applyBorder="1" applyAlignment="1" applyProtection="1">
      <alignment horizontal="center" vertical="center"/>
      <protection hidden="1"/>
    </xf>
    <xf numFmtId="0" fontId="10" fillId="0" borderId="57"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0" fontId="10" fillId="0" borderId="0" xfId="4" applyFont="1" applyAlignment="1">
      <alignment horizontal="center"/>
    </xf>
    <xf numFmtId="0" fontId="32" fillId="0" borderId="0" xfId="4" applyAlignment="1">
      <alignment horizontal="center"/>
    </xf>
    <xf numFmtId="0" fontId="32" fillId="0" borderId="36" xfId="4" applyBorder="1"/>
    <xf numFmtId="0" fontId="10" fillId="0" borderId="36" xfId="4" applyFont="1" applyBorder="1"/>
    <xf numFmtId="0" fontId="10" fillId="0" borderId="39" xfId="4" applyFont="1" applyBorder="1"/>
    <xf numFmtId="0" fontId="10" fillId="0" borderId="21" xfId="4" applyFont="1" applyBorder="1" applyAlignment="1">
      <alignment horizontal="center" vertical="center"/>
    </xf>
    <xf numFmtId="0" fontId="10" fillId="0" borderId="0" xfId="4" applyFont="1" applyBorder="1"/>
    <xf numFmtId="0" fontId="12" fillId="0" borderId="21" xfId="0" applyFont="1" applyBorder="1" applyAlignment="1" applyProtection="1">
      <alignment vertical="center"/>
      <protection hidden="1"/>
    </xf>
    <xf numFmtId="0" fontId="10" fillId="8" borderId="0" xfId="4" applyFont="1" applyFill="1" applyBorder="1"/>
    <xf numFmtId="0" fontId="32" fillId="8" borderId="37" xfId="4" applyFill="1" applyBorder="1"/>
    <xf numFmtId="1" fontId="32" fillId="0" borderId="0" xfId="4" applyNumberFormat="1" applyBorder="1" applyAlignment="1">
      <alignment vertical="center"/>
    </xf>
    <xf numFmtId="1" fontId="32" fillId="0" borderId="0" xfId="4" applyNumberFormat="1" applyBorder="1" applyAlignment="1">
      <alignment horizontal="left" vertical="center"/>
    </xf>
    <xf numFmtId="0" fontId="10" fillId="6" borderId="65" xfId="4" applyFont="1" applyFill="1" applyBorder="1"/>
    <xf numFmtId="0" fontId="10" fillId="6" borderId="31" xfId="4" applyFont="1" applyFill="1" applyBorder="1"/>
    <xf numFmtId="0" fontId="10" fillId="6" borderId="4" xfId="4" applyFont="1" applyFill="1" applyBorder="1" applyAlignment="1">
      <alignment vertical="center"/>
    </xf>
    <xf numFmtId="0" fontId="10" fillId="6" borderId="50" xfId="4" applyFont="1" applyFill="1" applyBorder="1" applyAlignment="1">
      <alignment vertical="center"/>
    </xf>
    <xf numFmtId="0" fontId="10" fillId="9" borderId="0" xfId="4" applyFont="1" applyFill="1"/>
    <xf numFmtId="0" fontId="10" fillId="0" borderId="0" xfId="4" applyFont="1" applyBorder="1" applyAlignment="1">
      <alignment horizontal="center"/>
    </xf>
    <xf numFmtId="0" fontId="10" fillId="0" borderId="4" xfId="4" applyFont="1" applyBorder="1" applyAlignment="1">
      <alignment horizontal="center"/>
    </xf>
    <xf numFmtId="0" fontId="10" fillId="7" borderId="21" xfId="4" applyFont="1" applyFill="1" applyBorder="1" applyAlignment="1"/>
    <xf numFmtId="0" fontId="9" fillId="6" borderId="42" xfId="4" applyFont="1" applyFill="1" applyBorder="1"/>
    <xf numFmtId="0" fontId="9" fillId="6" borderId="64" xfId="4" applyFont="1" applyFill="1" applyBorder="1"/>
    <xf numFmtId="0" fontId="9" fillId="6" borderId="41" xfId="4" applyFont="1" applyFill="1" applyBorder="1"/>
    <xf numFmtId="0" fontId="9" fillId="6" borderId="39" xfId="4" applyFont="1" applyFill="1" applyBorder="1" applyAlignment="1">
      <alignment vertical="center"/>
    </xf>
    <xf numFmtId="0" fontId="5" fillId="0" borderId="68" xfId="0" applyFont="1" applyBorder="1" applyAlignment="1" applyProtection="1">
      <alignment horizontal="center"/>
      <protection hidden="1"/>
    </xf>
    <xf numFmtId="0" fontId="5" fillId="0" borderId="62" xfId="0" applyFont="1" applyBorder="1" applyAlignment="1" applyProtection="1">
      <alignment horizontal="center"/>
      <protection hidden="1"/>
    </xf>
    <xf numFmtId="1" fontId="26" fillId="0" borderId="0" xfId="2" applyNumberFormat="1" applyFont="1" applyProtection="1">
      <protection hidden="1"/>
    </xf>
    <xf numFmtId="167" fontId="10" fillId="0" borderId="0" xfId="3" applyNumberFormat="1" applyFont="1" applyBorder="1" applyAlignment="1" applyProtection="1">
      <alignment horizontal="center"/>
      <protection hidden="1"/>
    </xf>
    <xf numFmtId="0" fontId="10" fillId="0" borderId="0" xfId="3" applyFont="1" applyBorder="1" applyAlignment="1" applyProtection="1">
      <alignment horizontal="left"/>
      <protection hidden="1"/>
    </xf>
    <xf numFmtId="0" fontId="12" fillId="8" borderId="2" xfId="0" applyFont="1" applyFill="1" applyBorder="1" applyAlignment="1" applyProtection="1">
      <alignment horizontal="right" vertical="center"/>
      <protection hidden="1"/>
    </xf>
    <xf numFmtId="0" fontId="12" fillId="8" borderId="6" xfId="0" applyFont="1" applyFill="1" applyBorder="1" applyAlignment="1" applyProtection="1">
      <alignment horizontal="right" vertical="center"/>
      <protection hidden="1"/>
    </xf>
    <xf numFmtId="0" fontId="12" fillId="8" borderId="1" xfId="0" applyFont="1" applyFill="1" applyBorder="1" applyAlignment="1" applyProtection="1">
      <alignment horizontal="center" vertical="center"/>
      <protection hidden="1"/>
    </xf>
    <xf numFmtId="0" fontId="5" fillId="8" borderId="1" xfId="0" applyFont="1" applyFill="1" applyBorder="1" applyAlignment="1" applyProtection="1">
      <alignment horizontal="center" vertical="center"/>
      <protection hidden="1"/>
    </xf>
    <xf numFmtId="0" fontId="10" fillId="8" borderId="0" xfId="0" applyFont="1" applyFill="1" applyBorder="1" applyAlignment="1" applyProtection="1">
      <alignment vertical="center"/>
      <protection hidden="1"/>
    </xf>
    <xf numFmtId="0" fontId="10" fillId="2" borderId="22" xfId="0" applyFont="1" applyFill="1" applyBorder="1" applyAlignment="1" applyProtection="1">
      <alignment vertical="center"/>
      <protection hidden="1"/>
    </xf>
    <xf numFmtId="0" fontId="13" fillId="0" borderId="34" xfId="0" applyFont="1" applyBorder="1" applyAlignment="1" applyProtection="1">
      <alignment horizontal="center" vertical="center"/>
      <protection locked="0" hidden="1"/>
    </xf>
    <xf numFmtId="0" fontId="13" fillId="0" borderId="69" xfId="0" applyFont="1" applyBorder="1" applyAlignment="1" applyProtection="1">
      <alignment horizontal="center" vertical="center"/>
      <protection locked="0" hidden="1"/>
    </xf>
    <xf numFmtId="0" fontId="13" fillId="0" borderId="70" xfId="0" applyFont="1" applyBorder="1" applyAlignment="1" applyProtection="1">
      <alignment horizontal="center" vertical="center"/>
      <protection locked="0" hidden="1"/>
    </xf>
    <xf numFmtId="0" fontId="10" fillId="8" borderId="37" xfId="0" applyFont="1" applyFill="1" applyBorder="1" applyAlignment="1" applyProtection="1">
      <alignment vertical="center"/>
      <protection hidden="1"/>
    </xf>
    <xf numFmtId="0" fontId="5" fillId="8" borderId="21" xfId="0" applyFont="1" applyFill="1" applyBorder="1" applyAlignment="1" applyProtection="1">
      <alignment horizontal="center" vertical="center"/>
      <protection hidden="1"/>
    </xf>
    <xf numFmtId="0" fontId="9" fillId="0" borderId="0" xfId="4" applyFont="1" applyBorder="1" applyAlignment="1">
      <alignment horizontal="left" vertical="center"/>
    </xf>
    <xf numFmtId="0" fontId="9" fillId="0" borderId="37" xfId="4" applyFont="1" applyBorder="1" applyAlignment="1">
      <alignment horizontal="left" vertical="center"/>
    </xf>
    <xf numFmtId="0" fontId="12" fillId="8" borderId="21" xfId="0" applyFont="1" applyFill="1" applyBorder="1" applyAlignment="1" applyProtection="1">
      <alignment vertical="center"/>
      <protection hidden="1"/>
    </xf>
    <xf numFmtId="0" fontId="10" fillId="8" borderId="21" xfId="0" applyFont="1" applyFill="1" applyBorder="1" applyAlignment="1" applyProtection="1">
      <alignment vertical="center"/>
      <protection hidden="1"/>
    </xf>
    <xf numFmtId="0" fontId="12" fillId="8" borderId="21" xfId="0" applyFont="1" applyFill="1" applyBorder="1" applyAlignment="1" applyProtection="1">
      <alignment horizontal="right" vertical="center"/>
      <protection hidden="1"/>
    </xf>
    <xf numFmtId="0" fontId="12" fillId="8" borderId="21"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0" borderId="67" xfId="0" applyNumberFormat="1" applyFont="1" applyBorder="1" applyAlignment="1" applyProtection="1">
      <alignment horizontal="center" vertical="center" shrinkToFit="1"/>
      <protection hidden="1"/>
    </xf>
    <xf numFmtId="14" fontId="10" fillId="0" borderId="0" xfId="0" applyNumberFormat="1" applyFont="1" applyAlignment="1" applyProtection="1">
      <alignment horizontal="center"/>
      <protection locked="0"/>
    </xf>
    <xf numFmtId="0" fontId="10" fillId="0" borderId="0" xfId="0" applyFont="1" applyAlignment="1" applyProtection="1">
      <alignment horizontal="center"/>
      <protection locked="0"/>
    </xf>
    <xf numFmtId="0" fontId="5" fillId="2" borderId="21" xfId="0" applyFont="1" applyFill="1" applyBorder="1" applyAlignment="1" applyProtection="1">
      <alignment horizontal="center" vertical="center"/>
      <protection hidden="1"/>
    </xf>
    <xf numFmtId="0" fontId="12" fillId="2" borderId="21" xfId="0" applyFont="1" applyFill="1" applyBorder="1" applyAlignment="1" applyProtection="1">
      <alignment vertical="center"/>
      <protection hidden="1"/>
    </xf>
    <xf numFmtId="0" fontId="10" fillId="2" borderId="21" xfId="0" applyFont="1" applyFill="1" applyBorder="1" applyAlignment="1" applyProtection="1">
      <alignment vertical="center"/>
      <protection hidden="1"/>
    </xf>
    <xf numFmtId="0" fontId="12" fillId="2" borderId="21" xfId="0" applyFont="1" applyFill="1" applyBorder="1" applyAlignment="1" applyProtection="1">
      <alignment horizontal="right" vertical="center"/>
      <protection hidden="1"/>
    </xf>
    <xf numFmtId="0" fontId="12" fillId="2" borderId="21" xfId="0" applyFont="1" applyFill="1" applyBorder="1" applyAlignment="1" applyProtection="1">
      <alignment horizontal="center" vertical="center"/>
      <protection hidden="1"/>
    </xf>
    <xf numFmtId="0" fontId="9" fillId="0" borderId="6" xfId="4" applyFont="1" applyBorder="1" applyAlignment="1" applyProtection="1">
      <alignment horizontal="center" vertical="center"/>
      <protection locked="0"/>
    </xf>
    <xf numFmtId="0" fontId="32" fillId="0" borderId="0" xfId="4" applyAlignment="1">
      <alignment vertical="top"/>
    </xf>
    <xf numFmtId="0" fontId="9" fillId="6" borderId="41" xfId="4" applyFont="1" applyFill="1" applyBorder="1" applyAlignment="1">
      <alignment horizontal="left" vertical="center"/>
    </xf>
    <xf numFmtId="0" fontId="32" fillId="0" borderId="41" xfId="4" applyBorder="1" applyAlignment="1" applyProtection="1">
      <alignment horizontal="left" vertical="center"/>
      <protection locked="0"/>
    </xf>
    <xf numFmtId="0" fontId="10" fillId="0" borderId="41" xfId="4" applyFont="1" applyBorder="1" applyAlignment="1" applyProtection="1">
      <alignment horizontal="left" vertical="center"/>
      <protection locked="0"/>
    </xf>
    <xf numFmtId="0" fontId="10" fillId="0" borderId="73" xfId="4" applyFont="1" applyBorder="1" applyAlignment="1" applyProtection="1">
      <alignment horizontal="left" vertical="center"/>
      <protection locked="0"/>
    </xf>
    <xf numFmtId="0" fontId="32" fillId="0" borderId="0" xfId="4" applyBorder="1" applyProtection="1">
      <protection locked="0"/>
    </xf>
    <xf numFmtId="0" fontId="4" fillId="0" borderId="0" xfId="0" applyFont="1"/>
    <xf numFmtId="0" fontId="3" fillId="0" borderId="0" xfId="0" applyFont="1"/>
    <xf numFmtId="0" fontId="9" fillId="0" borderId="0" xfId="0" applyFont="1" applyBorder="1" applyAlignment="1" applyProtection="1">
      <alignment horizontal="right" vertical="center"/>
      <protection hidden="1"/>
    </xf>
    <xf numFmtId="166" fontId="4" fillId="0" borderId="25" xfId="0" applyNumberFormat="1" applyFont="1" applyBorder="1" applyAlignment="1" applyProtection="1">
      <alignment horizontal="center" vertical="center"/>
      <protection locked="0" hidden="1"/>
    </xf>
    <xf numFmtId="166" fontId="4" fillId="0" borderId="13" xfId="0" applyNumberFormat="1" applyFont="1" applyBorder="1" applyAlignment="1" applyProtection="1">
      <alignment horizontal="center" vertical="center"/>
      <protection locked="0" hidden="1"/>
    </xf>
    <xf numFmtId="0" fontId="5" fillId="0" borderId="11" xfId="0" applyFont="1" applyFill="1" applyBorder="1" applyAlignment="1" applyProtection="1">
      <alignment horizontal="center"/>
      <protection hidden="1"/>
    </xf>
    <xf numFmtId="165" fontId="4" fillId="0" borderId="21" xfId="0" applyNumberFormat="1" applyFont="1" applyBorder="1" applyAlignment="1" applyProtection="1">
      <alignment horizontal="center" vertical="center"/>
      <protection locked="0"/>
    </xf>
    <xf numFmtId="0" fontId="4" fillId="0" borderId="21" xfId="0" applyFont="1" applyBorder="1" applyAlignment="1" applyProtection="1">
      <alignment horizontal="left" vertical="center"/>
      <protection hidden="1"/>
    </xf>
    <xf numFmtId="0" fontId="12" fillId="2" borderId="23" xfId="0" applyFont="1" applyFill="1" applyBorder="1" applyAlignment="1" applyProtection="1">
      <alignment vertical="center"/>
      <protection hidden="1"/>
    </xf>
    <xf numFmtId="0" fontId="10" fillId="2" borderId="23" xfId="0" applyFont="1" applyFill="1" applyBorder="1" applyAlignment="1" applyProtection="1">
      <alignment vertical="center"/>
      <protection hidden="1"/>
    </xf>
    <xf numFmtId="0" fontId="12" fillId="2" borderId="23" xfId="0" applyFont="1" applyFill="1" applyBorder="1" applyAlignment="1" applyProtection="1">
      <alignment horizontal="right" vertical="center"/>
      <protection hidden="1"/>
    </xf>
    <xf numFmtId="0" fontId="12" fillId="2" borderId="23" xfId="0" applyFont="1" applyFill="1" applyBorder="1" applyAlignment="1" applyProtection="1">
      <alignment horizontal="center" vertical="center"/>
      <protection hidden="1"/>
    </xf>
    <xf numFmtId="0" fontId="4" fillId="3" borderId="33" xfId="2" applyFont="1" applyFill="1" applyBorder="1" applyAlignment="1" applyProtection="1">
      <alignment vertical="center"/>
      <protection hidden="1"/>
    </xf>
    <xf numFmtId="0" fontId="4" fillId="3" borderId="55" xfId="2" applyFont="1" applyFill="1" applyBorder="1" applyAlignment="1" applyProtection="1">
      <alignment horizontal="center" vertical="center"/>
      <protection hidden="1"/>
    </xf>
    <xf numFmtId="0" fontId="4" fillId="3" borderId="55" xfId="2" applyFont="1" applyFill="1" applyBorder="1" applyAlignment="1" applyProtection="1">
      <alignment horizontal="left" vertical="center"/>
      <protection hidden="1"/>
    </xf>
    <xf numFmtId="0" fontId="4" fillId="3" borderId="29" xfId="2" applyFont="1" applyFill="1" applyBorder="1" applyAlignment="1" applyProtection="1">
      <alignment horizontal="center" vertical="center"/>
      <protection hidden="1"/>
    </xf>
    <xf numFmtId="0" fontId="5" fillId="3" borderId="74" xfId="2" applyFont="1" applyFill="1" applyBorder="1" applyAlignment="1" applyProtection="1">
      <alignment horizontal="center" vertical="center"/>
      <protection hidden="1"/>
    </xf>
    <xf numFmtId="0" fontId="5" fillId="3" borderId="30" xfId="2" applyFont="1" applyFill="1" applyBorder="1" applyAlignment="1" applyProtection="1">
      <alignment horizontal="left" vertical="center"/>
      <protection hidden="1"/>
    </xf>
    <xf numFmtId="0" fontId="5" fillId="3" borderId="30" xfId="2" applyFont="1" applyFill="1" applyBorder="1" applyAlignment="1" applyProtection="1">
      <alignment horizontal="center" vertical="center"/>
      <protection hidden="1"/>
    </xf>
    <xf numFmtId="0" fontId="4" fillId="3" borderId="30" xfId="2" applyFont="1" applyFill="1" applyBorder="1" applyAlignment="1" applyProtection="1">
      <alignment horizontal="center" vertical="center"/>
      <protection hidden="1"/>
    </xf>
    <xf numFmtId="3" fontId="4" fillId="3" borderId="30" xfId="2" applyNumberFormat="1" applyFont="1" applyFill="1" applyBorder="1" applyAlignment="1" applyProtection="1">
      <alignment horizontal="center" vertical="center"/>
      <protection hidden="1"/>
    </xf>
    <xf numFmtId="0" fontId="4" fillId="3" borderId="30" xfId="2" applyFont="1" applyFill="1" applyBorder="1" applyAlignment="1" applyProtection="1">
      <alignment horizontal="left" vertical="center"/>
      <protection hidden="1"/>
    </xf>
    <xf numFmtId="0" fontId="5" fillId="3" borderId="21" xfId="2" applyFont="1" applyFill="1" applyBorder="1" applyProtection="1">
      <protection hidden="1"/>
    </xf>
    <xf numFmtId="0" fontId="35" fillId="0" borderId="0" xfId="0" applyFont="1"/>
    <xf numFmtId="0" fontId="4" fillId="3" borderId="33" xfId="2" applyFont="1" applyFill="1" applyBorder="1" applyAlignment="1" applyProtection="1">
      <alignment horizontal="right"/>
      <protection hidden="1"/>
    </xf>
    <xf numFmtId="0" fontId="4" fillId="3" borderId="28" xfId="0" applyFont="1" applyFill="1" applyBorder="1" applyAlignment="1" applyProtection="1">
      <alignment horizontal="right"/>
      <protection hidden="1"/>
    </xf>
    <xf numFmtId="0" fontId="4" fillId="3" borderId="52" xfId="2" applyFont="1" applyFill="1" applyBorder="1" applyAlignment="1" applyProtection="1">
      <alignment horizontal="center" vertical="center"/>
      <protection hidden="1"/>
    </xf>
    <xf numFmtId="0" fontId="4" fillId="3" borderId="24" xfId="2"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7" fillId="0" borderId="75" xfId="2" applyNumberFormat="1" applyFont="1" applyBorder="1" applyAlignment="1" applyProtection="1">
      <alignment horizontal="center" vertical="center" shrinkToFit="1"/>
      <protection locked="0"/>
    </xf>
    <xf numFmtId="0" fontId="6" fillId="3" borderId="76" xfId="0" applyFont="1" applyFill="1" applyBorder="1" applyAlignment="1" applyProtection="1">
      <alignment horizontal="right" vertical="center"/>
      <protection hidden="1"/>
    </xf>
    <xf numFmtId="0" fontId="12" fillId="3" borderId="77" xfId="0" applyFont="1" applyFill="1" applyBorder="1" applyAlignment="1" applyProtection="1">
      <alignment horizontal="right" vertical="center"/>
      <protection hidden="1"/>
    </xf>
    <xf numFmtId="0" fontId="12" fillId="2" borderId="81" xfId="0" applyFont="1" applyFill="1" applyBorder="1" applyAlignment="1" applyProtection="1">
      <alignment horizontal="right" vertical="center"/>
      <protection hidden="1"/>
    </xf>
    <xf numFmtId="0" fontId="5" fillId="2" borderId="82" xfId="0" applyFont="1" applyFill="1" applyBorder="1" applyAlignment="1" applyProtection="1">
      <alignment horizontal="center" vertical="center"/>
      <protection hidden="1"/>
    </xf>
    <xf numFmtId="0" fontId="5" fillId="3" borderId="74" xfId="2" applyFont="1" applyFill="1" applyBorder="1" applyAlignment="1" applyProtection="1">
      <protection hidden="1"/>
    </xf>
    <xf numFmtId="0" fontId="7" fillId="3" borderId="84" xfId="2" applyFont="1" applyFill="1" applyBorder="1" applyProtection="1">
      <protection hidden="1"/>
    </xf>
    <xf numFmtId="0" fontId="12" fillId="2" borderId="86" xfId="0" applyFont="1" applyFill="1" applyBorder="1" applyAlignment="1" applyProtection="1">
      <alignment horizontal="right" vertical="center"/>
      <protection hidden="1"/>
    </xf>
    <xf numFmtId="0" fontId="5" fillId="2" borderId="87" xfId="0" applyFont="1" applyFill="1" applyBorder="1" applyAlignment="1" applyProtection="1">
      <alignment horizontal="center" vertical="center"/>
      <protection hidden="1"/>
    </xf>
    <xf numFmtId="0" fontId="5" fillId="3" borderId="88" xfId="2" applyFont="1" applyFill="1" applyBorder="1" applyAlignment="1" applyProtection="1">
      <alignment vertical="center"/>
      <protection hidden="1"/>
    </xf>
    <xf numFmtId="0" fontId="5" fillId="3" borderId="83" xfId="2" applyFont="1" applyFill="1" applyBorder="1" applyAlignment="1" applyProtection="1">
      <alignment horizontal="center" vertical="center"/>
      <protection hidden="1"/>
    </xf>
    <xf numFmtId="0" fontId="4" fillId="3" borderId="15" xfId="0" applyFont="1" applyFill="1" applyBorder="1" applyAlignment="1" applyProtection="1">
      <alignment horizontal="center" vertical="center"/>
      <protection hidden="1"/>
    </xf>
    <xf numFmtId="1" fontId="4" fillId="3" borderId="18" xfId="2" quotePrefix="1" applyNumberFormat="1" applyFont="1" applyFill="1" applyBorder="1" applyAlignment="1" applyProtection="1">
      <alignment horizontal="center" vertical="center"/>
      <protection hidden="1"/>
    </xf>
    <xf numFmtId="165" fontId="4" fillId="0" borderId="43" xfId="0" applyNumberFormat="1" applyFont="1" applyBorder="1" applyAlignment="1" applyProtection="1">
      <alignment horizontal="center" vertical="center"/>
      <protection hidden="1"/>
    </xf>
    <xf numFmtId="165" fontId="4" fillId="0" borderId="89" xfId="0" applyNumberFormat="1" applyFont="1" applyBorder="1" applyAlignment="1" applyProtection="1">
      <alignment horizontal="center" vertical="center"/>
      <protection hidden="1"/>
    </xf>
    <xf numFmtId="0" fontId="4" fillId="0" borderId="90" xfId="2" applyFont="1" applyBorder="1" applyAlignment="1" applyProtection="1">
      <alignment horizontal="left" vertical="center"/>
      <protection hidden="1"/>
    </xf>
    <xf numFmtId="0" fontId="4" fillId="0" borderId="90" xfId="2" applyFont="1" applyBorder="1" applyAlignment="1" applyProtection="1">
      <alignment horizontal="center" vertical="center"/>
      <protection hidden="1"/>
    </xf>
    <xf numFmtId="2" fontId="4" fillId="0" borderId="91" xfId="2" applyNumberFormat="1" applyFont="1" applyBorder="1" applyAlignment="1" applyProtection="1">
      <alignment horizontal="center" vertical="center" wrapText="1"/>
      <protection locked="0" hidden="1"/>
    </xf>
    <xf numFmtId="0" fontId="7" fillId="0" borderId="91" xfId="2" applyNumberFormat="1" applyFont="1" applyBorder="1" applyAlignment="1" applyProtection="1">
      <alignment horizontal="center" vertical="center"/>
      <protection hidden="1"/>
    </xf>
    <xf numFmtId="2" fontId="3" fillId="3" borderId="91" xfId="2" applyNumberFormat="1" applyFont="1" applyFill="1" applyBorder="1" applyAlignment="1" applyProtection="1">
      <alignment horizontal="center" vertical="center"/>
      <protection hidden="1"/>
    </xf>
    <xf numFmtId="0" fontId="7" fillId="0" borderId="92" xfId="2" applyNumberFormat="1" applyFont="1" applyBorder="1" applyAlignment="1" applyProtection="1">
      <alignment horizontal="center" vertical="center" shrinkToFit="1"/>
      <protection hidden="1"/>
    </xf>
    <xf numFmtId="0" fontId="7" fillId="0" borderId="93" xfId="2" applyNumberFormat="1" applyFont="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protection locked="0" hidden="1"/>
    </xf>
    <xf numFmtId="0" fontId="7" fillId="0" borderId="94" xfId="2" applyNumberFormat="1" applyFont="1" applyBorder="1" applyAlignment="1" applyProtection="1">
      <alignment horizontal="center" vertical="center" shrinkToFit="1"/>
      <protection locked="0"/>
    </xf>
    <xf numFmtId="0" fontId="9" fillId="4" borderId="4" xfId="0" applyFont="1" applyFill="1" applyBorder="1" applyAlignment="1" applyProtection="1">
      <alignment horizontal="center"/>
      <protection hidden="1"/>
    </xf>
    <xf numFmtId="0" fontId="3" fillId="0" borderId="17" xfId="0" applyFont="1" applyBorder="1" applyAlignment="1" applyProtection="1">
      <protection hidden="1"/>
    </xf>
    <xf numFmtId="0" fontId="3" fillId="0" borderId="17" xfId="0" applyFont="1" applyBorder="1" applyAlignment="1" applyProtection="1">
      <alignment horizontal="center"/>
      <protection hidden="1"/>
    </xf>
    <xf numFmtId="0" fontId="3" fillId="0" borderId="0" xfId="0" applyFont="1" applyFill="1" applyBorder="1" applyAlignment="1" applyProtection="1">
      <protection hidden="1"/>
    </xf>
    <xf numFmtId="0" fontId="3" fillId="0" borderId="0" xfId="0" applyFont="1" applyBorder="1" applyAlignment="1" applyProtection="1">
      <protection hidden="1"/>
    </xf>
    <xf numFmtId="0" fontId="3" fillId="0" borderId="0" xfId="0" applyFont="1" applyFill="1" applyBorder="1" applyAlignment="1" applyProtection="1">
      <alignment horizontal="center"/>
      <protection hidden="1"/>
    </xf>
    <xf numFmtId="0" fontId="3" fillId="0" borderId="0" xfId="0" applyFont="1" applyBorder="1" applyAlignment="1" applyProtection="1">
      <alignment horizontal="left"/>
      <protection hidden="1"/>
    </xf>
    <xf numFmtId="0" fontId="3" fillId="0" borderId="20" xfId="0" applyFont="1" applyBorder="1" applyAlignment="1" applyProtection="1">
      <protection hidden="1"/>
    </xf>
    <xf numFmtId="0" fontId="3" fillId="0" borderId="0" xfId="0" applyFont="1" applyFill="1" applyBorder="1" applyAlignment="1" applyProtection="1">
      <alignment horizontal="left"/>
      <protection hidden="1"/>
    </xf>
    <xf numFmtId="0" fontId="3" fillId="0" borderId="45" xfId="0" applyFont="1" applyBorder="1" applyAlignment="1" applyProtection="1">
      <protection hidden="1"/>
    </xf>
    <xf numFmtId="0" fontId="3" fillId="0" borderId="4" xfId="0" applyFont="1" applyBorder="1" applyAlignment="1" applyProtection="1">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protection hidden="1"/>
    </xf>
    <xf numFmtId="0" fontId="10" fillId="0" borderId="21" xfId="0" applyFont="1" applyFill="1" applyBorder="1" applyAlignment="1" applyProtection="1">
      <protection hidden="1"/>
    </xf>
    <xf numFmtId="0" fontId="10" fillId="0" borderId="21" xfId="0" applyFont="1" applyFill="1" applyBorder="1" applyAlignment="1" applyProtection="1">
      <alignment horizontal="center"/>
      <protection hidden="1"/>
    </xf>
    <xf numFmtId="0" fontId="10" fillId="0" borderId="22" xfId="0" applyFont="1" applyFill="1" applyBorder="1" applyAlignment="1" applyProtection="1">
      <alignment horizontal="left"/>
      <protection hidden="1"/>
    </xf>
    <xf numFmtId="0" fontId="10" fillId="0" borderId="36" xfId="0"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horizontal="center"/>
      <protection locked="0"/>
    </xf>
    <xf numFmtId="0" fontId="10" fillId="0" borderId="0" xfId="0" applyFont="1" applyFill="1" applyBorder="1" applyAlignment="1" applyProtection="1">
      <protection locked="0"/>
    </xf>
    <xf numFmtId="0" fontId="10" fillId="0" borderId="37" xfId="0" applyFont="1" applyFill="1" applyBorder="1" applyAlignment="1" applyProtection="1">
      <alignment horizontal="left"/>
      <protection hidden="1"/>
    </xf>
    <xf numFmtId="0" fontId="10" fillId="0" borderId="36" xfId="0" applyFont="1" applyFill="1" applyBorder="1" applyAlignment="1" applyProtection="1">
      <alignment horizontal="center"/>
      <protection hidden="1"/>
    </xf>
    <xf numFmtId="0" fontId="10" fillId="5" borderId="36" xfId="0" applyFont="1" applyFill="1" applyBorder="1" applyAlignment="1" applyProtection="1">
      <alignment horizontal="center"/>
      <protection locked="0"/>
    </xf>
    <xf numFmtId="0" fontId="10" fillId="5" borderId="0" xfId="0" applyFont="1" applyFill="1" applyBorder="1" applyAlignment="1" applyProtection="1">
      <alignment horizontal="left"/>
      <protection locked="0"/>
    </xf>
    <xf numFmtId="0" fontId="10" fillId="5" borderId="0" xfId="0" applyFont="1" applyFill="1" applyBorder="1" applyAlignment="1" applyProtection="1">
      <alignment horizontal="center"/>
      <protection locked="0"/>
    </xf>
    <xf numFmtId="0" fontId="10" fillId="5" borderId="0" xfId="0" applyFont="1" applyFill="1" applyBorder="1" applyAlignment="1" applyProtection="1">
      <protection locked="0"/>
    </xf>
    <xf numFmtId="0" fontId="10" fillId="5" borderId="37" xfId="0" applyFont="1" applyFill="1" applyBorder="1" applyAlignment="1" applyProtection="1">
      <protection locked="0"/>
    </xf>
    <xf numFmtId="0" fontId="10" fillId="5" borderId="39" xfId="0" applyFont="1" applyFill="1" applyBorder="1" applyAlignment="1" applyProtection="1">
      <alignment horizontal="center"/>
      <protection locked="0"/>
    </xf>
    <xf numFmtId="0" fontId="10" fillId="5" borderId="4" xfId="0" applyFont="1" applyFill="1" applyBorder="1" applyAlignment="1" applyProtection="1">
      <alignment horizontal="left"/>
      <protection locked="0"/>
    </xf>
    <xf numFmtId="0" fontId="10" fillId="5" borderId="4" xfId="0" applyFont="1" applyFill="1" applyBorder="1" applyAlignment="1" applyProtection="1">
      <alignment horizontal="center"/>
      <protection locked="0"/>
    </xf>
    <xf numFmtId="0" fontId="10" fillId="5" borderId="4" xfId="0" applyFont="1" applyFill="1" applyBorder="1" applyAlignment="1" applyProtection="1">
      <protection locked="0"/>
    </xf>
    <xf numFmtId="0" fontId="10" fillId="5" borderId="50" xfId="0" applyFont="1" applyFill="1" applyBorder="1" applyAlignment="1" applyProtection="1">
      <protection locked="0"/>
    </xf>
    <xf numFmtId="165" fontId="4" fillId="0" borderId="41" xfId="0" applyNumberFormat="1" applyFont="1" applyBorder="1" applyAlignment="1" applyProtection="1">
      <alignment horizontal="center" vertical="center"/>
      <protection locked="0"/>
    </xf>
    <xf numFmtId="165" fontId="4" fillId="0" borderId="73" xfId="0" applyNumberFormat="1" applyFont="1" applyBorder="1" applyAlignment="1" applyProtection="1">
      <alignment horizontal="center" vertical="center"/>
      <protection locked="0"/>
    </xf>
    <xf numFmtId="0" fontId="3" fillId="0" borderId="25" xfId="0" applyNumberFormat="1" applyFont="1" applyBorder="1" applyAlignment="1" applyProtection="1">
      <alignment horizontal="center" vertical="center"/>
      <protection locked="0"/>
    </xf>
    <xf numFmtId="164" fontId="5" fillId="3" borderId="25" xfId="0" quotePrefix="1" applyNumberFormat="1" applyFont="1" applyFill="1" applyBorder="1" applyAlignment="1" applyProtection="1">
      <alignment horizontal="center" vertical="center" shrinkToFit="1"/>
      <protection hidden="1"/>
    </xf>
    <xf numFmtId="0" fontId="5" fillId="0" borderId="25" xfId="0" applyNumberFormat="1" applyFont="1" applyBorder="1" applyAlignment="1" applyProtection="1">
      <alignment horizontal="center" vertical="center"/>
      <protection locked="0"/>
    </xf>
    <xf numFmtId="0" fontId="5" fillId="0" borderId="13" xfId="0" applyNumberFormat="1" applyFont="1" applyBorder="1" applyAlignment="1" applyProtection="1">
      <alignment horizontal="center" vertical="center"/>
      <protection locked="0"/>
    </xf>
    <xf numFmtId="0" fontId="9" fillId="4" borderId="4" xfId="0" applyFont="1" applyFill="1" applyBorder="1" applyAlignment="1" applyProtection="1">
      <alignment horizontal="center"/>
      <protection hidden="1"/>
    </xf>
    <xf numFmtId="167" fontId="3" fillId="0" borderId="25" xfId="0" applyNumberFormat="1" applyFont="1" applyBorder="1" applyAlignment="1" applyProtection="1">
      <alignment horizontal="center" vertical="center"/>
      <protection hidden="1"/>
    </xf>
    <xf numFmtId="0" fontId="3" fillId="0" borderId="25" xfId="0" applyNumberFormat="1" applyFont="1" applyBorder="1" applyAlignment="1" applyProtection="1">
      <alignment horizontal="left" vertical="center"/>
      <protection hidden="1"/>
    </xf>
    <xf numFmtId="1" fontId="3" fillId="0" borderId="49" xfId="0" applyNumberFormat="1" applyFont="1" applyBorder="1" applyAlignment="1" applyProtection="1">
      <alignment horizontal="left" vertical="center" shrinkToFit="1"/>
      <protection hidden="1"/>
    </xf>
    <xf numFmtId="14" fontId="3" fillId="0" borderId="66" xfId="0" applyNumberFormat="1" applyFont="1" applyBorder="1" applyAlignment="1" applyProtection="1">
      <alignment horizontal="left" vertical="center" shrinkToFit="1"/>
      <protection locked="0"/>
    </xf>
    <xf numFmtId="0" fontId="10" fillId="8" borderId="86" xfId="0" applyFont="1" applyFill="1" applyBorder="1" applyAlignment="1" applyProtection="1">
      <alignment horizontal="center" vertical="center"/>
      <protection hidden="1"/>
    </xf>
    <xf numFmtId="0" fontId="10" fillId="8" borderId="87" xfId="0" applyFont="1" applyFill="1" applyBorder="1" applyAlignment="1" applyProtection="1">
      <alignment vertical="center"/>
      <protection hidden="1"/>
    </xf>
    <xf numFmtId="167" fontId="3" fillId="0" borderId="97" xfId="0" applyNumberFormat="1" applyFont="1" applyBorder="1" applyAlignment="1" applyProtection="1">
      <alignment horizontal="center" vertical="center"/>
      <protection hidden="1"/>
    </xf>
    <xf numFmtId="0" fontId="3" fillId="0" borderId="98" xfId="0" applyNumberFormat="1" applyFont="1" applyBorder="1" applyAlignment="1" applyProtection="1">
      <alignment horizontal="left" vertical="center"/>
      <protection locked="0"/>
    </xf>
    <xf numFmtId="167" fontId="3" fillId="0" borderId="99" xfId="0" applyNumberFormat="1" applyFont="1" applyBorder="1" applyAlignment="1" applyProtection="1">
      <alignment horizontal="center" vertical="center"/>
      <protection hidden="1"/>
    </xf>
    <xf numFmtId="0" fontId="3" fillId="0" borderId="100" xfId="0" applyNumberFormat="1" applyFont="1" applyBorder="1" applyAlignment="1" applyProtection="1">
      <alignment horizontal="left" vertical="center"/>
      <protection locked="0"/>
    </xf>
    <xf numFmtId="0" fontId="3" fillId="0" borderId="0" xfId="0" applyFont="1" applyAlignment="1" applyProtection="1">
      <alignment horizontal="left"/>
      <protection hidden="1"/>
    </xf>
    <xf numFmtId="0" fontId="3" fillId="0" borderId="0" xfId="0" applyFont="1" applyAlignment="1">
      <alignment vertical="center"/>
    </xf>
    <xf numFmtId="0" fontId="9" fillId="5" borderId="86" xfId="0" applyFont="1" applyFill="1" applyBorder="1" applyAlignment="1" applyProtection="1">
      <alignment vertical="center" wrapText="1"/>
      <protection hidden="1"/>
    </xf>
    <xf numFmtId="0" fontId="9" fillId="5" borderId="0" xfId="0" applyFont="1" applyFill="1" applyBorder="1" applyAlignment="1" applyProtection="1">
      <alignment vertical="center" wrapText="1"/>
      <protection hidden="1"/>
    </xf>
    <xf numFmtId="167" fontId="3" fillId="0" borderId="104" xfId="0" applyNumberFormat="1" applyFont="1" applyBorder="1" applyAlignment="1" applyProtection="1">
      <alignment horizontal="center" vertical="center"/>
      <protection hidden="1"/>
    </xf>
    <xf numFmtId="0" fontId="3" fillId="0" borderId="105" xfId="0" applyNumberFormat="1" applyFont="1" applyBorder="1" applyAlignment="1" applyProtection="1">
      <alignment horizontal="left" vertical="center"/>
      <protection locked="0"/>
    </xf>
    <xf numFmtId="0" fontId="3" fillId="0" borderId="106" xfId="0" applyNumberFormat="1" applyFont="1" applyBorder="1" applyAlignment="1" applyProtection="1">
      <alignment horizontal="left" vertical="center"/>
      <protection locked="0"/>
    </xf>
    <xf numFmtId="0" fontId="3" fillId="0" borderId="25" xfId="0" applyNumberFormat="1" applyFont="1" applyBorder="1" applyAlignment="1" applyProtection="1">
      <alignment horizontal="left" vertical="center"/>
      <protection locked="0"/>
    </xf>
    <xf numFmtId="0" fontId="3" fillId="0" borderId="90" xfId="0" applyNumberFormat="1" applyFont="1" applyBorder="1" applyAlignment="1" applyProtection="1">
      <alignment horizontal="left" vertical="center"/>
      <protection locked="0"/>
    </xf>
    <xf numFmtId="0" fontId="9" fillId="5" borderId="87" xfId="0" applyFont="1" applyFill="1" applyBorder="1" applyAlignment="1" applyProtection="1">
      <alignment vertical="center" wrapText="1"/>
      <protection hidden="1"/>
    </xf>
    <xf numFmtId="2" fontId="4" fillId="0" borderId="55" xfId="2" applyNumberFormat="1" applyFont="1" applyBorder="1" applyAlignment="1" applyProtection="1">
      <alignment horizontal="center" vertical="center" wrapText="1"/>
      <protection locked="0" hidden="1"/>
    </xf>
    <xf numFmtId="0" fontId="3" fillId="0" borderId="106" xfId="0" applyNumberFormat="1" applyFont="1" applyBorder="1" applyAlignment="1" applyProtection="1">
      <alignment horizontal="left" vertical="center"/>
      <protection locked="0" hidden="1"/>
    </xf>
    <xf numFmtId="0" fontId="3" fillId="0" borderId="25" xfId="0" applyNumberFormat="1" applyFont="1" applyBorder="1" applyAlignment="1" applyProtection="1">
      <alignment horizontal="left" vertical="center"/>
      <protection locked="0" hidden="1"/>
    </xf>
    <xf numFmtId="0" fontId="3" fillId="0" borderId="90" xfId="0" applyNumberFormat="1" applyFont="1" applyBorder="1" applyAlignment="1" applyProtection="1">
      <alignment horizontal="left" vertical="center"/>
      <protection locked="0" hidden="1"/>
    </xf>
    <xf numFmtId="166" fontId="4" fillId="0" borderId="10" xfId="0" applyNumberFormat="1" applyFont="1" applyBorder="1" applyAlignment="1" applyProtection="1">
      <alignment horizontal="center" vertical="center"/>
      <protection locked="0" hidden="1"/>
    </xf>
    <xf numFmtId="0" fontId="15" fillId="3" borderId="101" xfId="0" applyFont="1" applyFill="1" applyBorder="1" applyAlignment="1" applyProtection="1">
      <alignment horizontal="center" vertical="center"/>
      <protection hidden="1"/>
    </xf>
    <xf numFmtId="0" fontId="4" fillId="3" borderId="31" xfId="0" applyFont="1" applyFill="1" applyBorder="1" applyAlignment="1" applyProtection="1">
      <alignment horizontal="center" vertical="center"/>
      <protection hidden="1"/>
    </xf>
    <xf numFmtId="0" fontId="15" fillId="3" borderId="52" xfId="0" applyFont="1" applyFill="1" applyBorder="1" applyAlignment="1" applyProtection="1">
      <protection hidden="1"/>
    </xf>
    <xf numFmtId="0" fontId="4" fillId="3" borderId="52" xfId="0" applyFont="1" applyFill="1" applyBorder="1" applyAlignment="1" applyProtection="1">
      <alignment horizontal="center"/>
      <protection hidden="1"/>
    </xf>
    <xf numFmtId="0" fontId="15" fillId="3" borderId="52" xfId="0" applyFont="1" applyFill="1" applyBorder="1" applyAlignment="1" applyProtection="1">
      <alignment horizontal="center"/>
      <protection hidden="1"/>
    </xf>
    <xf numFmtId="0" fontId="4" fillId="3" borderId="48" xfId="0" applyFont="1" applyFill="1" applyBorder="1" applyAlignment="1" applyProtection="1">
      <alignment horizontal="center"/>
      <protection hidden="1"/>
    </xf>
    <xf numFmtId="0" fontId="4" fillId="3" borderId="4" xfId="0" applyFont="1" applyFill="1" applyBorder="1" applyAlignment="1" applyProtection="1">
      <alignment shrinkToFit="1"/>
      <protection hidden="1"/>
    </xf>
    <xf numFmtId="0" fontId="4" fillId="3" borderId="14" xfId="0" applyFont="1" applyFill="1" applyBorder="1" applyAlignment="1" applyProtection="1">
      <alignment horizontal="center"/>
      <protection hidden="1"/>
    </xf>
    <xf numFmtId="0" fontId="15" fillId="3" borderId="4" xfId="0" applyFont="1" applyFill="1" applyBorder="1" applyAlignment="1" applyProtection="1">
      <alignment horizontal="center"/>
      <protection hidden="1"/>
    </xf>
    <xf numFmtId="0" fontId="10" fillId="0" borderId="54" xfId="4" applyFont="1" applyBorder="1" applyAlignment="1" applyProtection="1">
      <alignment horizontal="left" vertical="center" shrinkToFit="1"/>
      <protection locked="0"/>
    </xf>
    <xf numFmtId="0" fontId="10" fillId="0" borderId="0" xfId="4" applyFont="1" applyBorder="1" applyAlignment="1" applyProtection="1">
      <alignment horizontal="left" vertical="center" shrinkToFit="1"/>
      <protection locked="0"/>
    </xf>
    <xf numFmtId="0" fontId="10" fillId="0" borderId="37" xfId="4" applyFont="1" applyBorder="1" applyAlignment="1" applyProtection="1">
      <alignment horizontal="left" vertical="center" shrinkToFit="1"/>
      <protection locked="0"/>
    </xf>
    <xf numFmtId="0" fontId="32" fillId="0" borderId="48" xfId="4" applyBorder="1" applyAlignment="1" applyProtection="1">
      <alignment horizontal="left" vertical="center" shrinkToFit="1"/>
      <protection locked="0"/>
    </xf>
    <xf numFmtId="0" fontId="32" fillId="0" borderId="4" xfId="4" applyBorder="1" applyAlignment="1" applyProtection="1">
      <alignment horizontal="left" vertical="center" shrinkToFit="1"/>
      <protection locked="0"/>
    </xf>
    <xf numFmtId="0" fontId="32" fillId="0" borderId="50" xfId="4" applyBorder="1" applyAlignment="1" applyProtection="1">
      <alignment horizontal="left" vertical="center" shrinkToFit="1"/>
      <protection locked="0"/>
    </xf>
    <xf numFmtId="0" fontId="9" fillId="0" borderId="0" xfId="4" applyFont="1" applyBorder="1" applyAlignment="1">
      <alignment horizontal="left" vertical="center"/>
    </xf>
    <xf numFmtId="0" fontId="9" fillId="0" borderId="37" xfId="4" applyFont="1" applyBorder="1" applyAlignment="1">
      <alignment horizontal="left" vertical="center"/>
    </xf>
    <xf numFmtId="0" fontId="9" fillId="6" borderId="2" xfId="4" applyFont="1" applyFill="1" applyBorder="1" applyAlignment="1">
      <alignment horizontal="left" vertical="center"/>
    </xf>
    <xf numFmtId="0" fontId="9" fillId="6" borderId="1" xfId="4" applyFont="1" applyFill="1" applyBorder="1" applyAlignment="1">
      <alignment horizontal="left" vertical="center"/>
    </xf>
    <xf numFmtId="0" fontId="9" fillId="6" borderId="3" xfId="4" applyFont="1" applyFill="1" applyBorder="1" applyAlignment="1">
      <alignment horizontal="left" vertical="center"/>
    </xf>
    <xf numFmtId="0" fontId="32" fillId="0" borderId="25" xfId="4" applyBorder="1" applyAlignment="1" applyProtection="1">
      <alignment horizontal="left" vertical="center" shrinkToFit="1"/>
      <protection locked="0"/>
    </xf>
    <xf numFmtId="0" fontId="32" fillId="0" borderId="67" xfId="4" applyBorder="1" applyAlignment="1" applyProtection="1">
      <alignment horizontal="left" vertical="center" shrinkToFit="1"/>
      <protection locked="0"/>
    </xf>
    <xf numFmtId="0" fontId="9" fillId="3" borderId="41" xfId="0" applyFont="1" applyFill="1" applyBorder="1" applyAlignment="1" applyProtection="1">
      <alignment horizontal="left"/>
      <protection hidden="1"/>
    </xf>
    <xf numFmtId="0" fontId="9" fillId="3" borderId="25" xfId="0" applyFont="1" applyFill="1" applyBorder="1" applyAlignment="1" applyProtection="1">
      <alignment horizontal="left"/>
      <protection hidden="1"/>
    </xf>
    <xf numFmtId="0" fontId="33" fillId="6" borderId="2" xfId="0" applyFont="1" applyFill="1" applyBorder="1" applyAlignment="1" applyProtection="1">
      <alignment horizontal="center" vertical="center" shrinkToFit="1"/>
      <protection hidden="1"/>
    </xf>
    <xf numFmtId="0" fontId="33" fillId="6" borderId="1" xfId="0" applyFont="1" applyFill="1" applyBorder="1" applyAlignment="1" applyProtection="1">
      <alignment horizontal="center" vertical="center" shrinkToFit="1"/>
      <protection hidden="1"/>
    </xf>
    <xf numFmtId="0" fontId="33" fillId="6" borderId="3" xfId="0" applyFont="1" applyFill="1" applyBorder="1" applyAlignment="1" applyProtection="1">
      <alignment horizontal="center" vertical="center" shrinkToFit="1"/>
      <protection hidden="1"/>
    </xf>
    <xf numFmtId="0" fontId="9" fillId="6" borderId="25" xfId="4" applyFont="1" applyFill="1" applyBorder="1" applyAlignment="1">
      <alignment horizontal="left" vertical="center"/>
    </xf>
    <xf numFmtId="0" fontId="9" fillId="6" borderId="67" xfId="4" applyFont="1" applyFill="1" applyBorder="1" applyAlignment="1">
      <alignment horizontal="left" vertical="center"/>
    </xf>
    <xf numFmtId="0" fontId="10" fillId="0" borderId="21" xfId="4" applyFont="1" applyBorder="1" applyAlignment="1" applyProtection="1">
      <alignment horizontal="left" vertical="center"/>
      <protection locked="0"/>
    </xf>
    <xf numFmtId="0" fontId="10" fillId="0" borderId="22" xfId="4" applyFont="1" applyBorder="1" applyAlignment="1" applyProtection="1">
      <alignment horizontal="left" vertical="center"/>
      <protection locked="0"/>
    </xf>
    <xf numFmtId="0" fontId="10" fillId="0" borderId="0" xfId="4" applyFont="1" applyBorder="1" applyAlignment="1" applyProtection="1">
      <alignment horizontal="left"/>
      <protection locked="0"/>
    </xf>
    <xf numFmtId="0" fontId="10" fillId="0" borderId="37" xfId="4" applyFont="1" applyBorder="1" applyAlignment="1" applyProtection="1">
      <alignment horizontal="left"/>
      <protection locked="0"/>
    </xf>
    <xf numFmtId="0" fontId="10" fillId="0" borderId="4" xfId="4" applyFont="1" applyBorder="1" applyAlignment="1" applyProtection="1">
      <alignment horizontal="left"/>
      <protection locked="0"/>
    </xf>
    <xf numFmtId="0" fontId="32" fillId="0" borderId="50" xfId="4" applyBorder="1" applyAlignment="1" applyProtection="1">
      <alignment horizontal="left"/>
      <protection locked="0"/>
    </xf>
    <xf numFmtId="0" fontId="9" fillId="6" borderId="42" xfId="4" applyFont="1" applyFill="1" applyBorder="1" applyAlignment="1">
      <alignment horizontal="left" vertical="center"/>
    </xf>
    <xf numFmtId="0" fontId="9" fillId="6" borderId="55" xfId="4" applyFont="1" applyFill="1" applyBorder="1" applyAlignment="1">
      <alignment horizontal="left" vertical="center"/>
    </xf>
    <xf numFmtId="0" fontId="9" fillId="6" borderId="59" xfId="4" applyFont="1" applyFill="1" applyBorder="1" applyAlignment="1">
      <alignment horizontal="left" vertical="center"/>
    </xf>
    <xf numFmtId="0" fontId="10" fillId="0" borderId="0" xfId="4" applyFont="1" applyAlignment="1">
      <alignment horizontal="center"/>
    </xf>
    <xf numFmtId="0" fontId="10" fillId="0" borderId="29" xfId="4" applyFont="1" applyBorder="1" applyAlignment="1" applyProtection="1">
      <alignment horizontal="left" vertical="center" shrinkToFit="1"/>
      <protection locked="0"/>
    </xf>
    <xf numFmtId="0" fontId="32" fillId="0" borderId="34" xfId="4" applyBorder="1" applyAlignment="1" applyProtection="1">
      <alignment horizontal="left" vertical="center" shrinkToFit="1"/>
      <protection locked="0"/>
    </xf>
    <xf numFmtId="0" fontId="10" fillId="7" borderId="53" xfId="4" applyFont="1" applyFill="1" applyBorder="1" applyAlignment="1" applyProtection="1">
      <alignment horizontal="center" vertical="center" shrinkToFit="1"/>
      <protection locked="0"/>
    </xf>
    <xf numFmtId="0" fontId="10" fillId="7" borderId="17" xfId="4" applyFont="1" applyFill="1" applyBorder="1" applyAlignment="1" applyProtection="1">
      <alignment horizontal="center" vertical="center" shrinkToFit="1"/>
      <protection locked="0"/>
    </xf>
    <xf numFmtId="0" fontId="10" fillId="7" borderId="51" xfId="4" applyFont="1" applyFill="1" applyBorder="1" applyAlignment="1" applyProtection="1">
      <alignment horizontal="center" vertical="center" shrinkToFit="1"/>
      <protection locked="0"/>
    </xf>
    <xf numFmtId="0" fontId="10" fillId="7" borderId="36" xfId="4" applyFont="1" applyFill="1" applyBorder="1" applyAlignment="1" applyProtection="1">
      <alignment horizontal="center" vertical="center" shrinkToFit="1"/>
      <protection locked="0"/>
    </xf>
    <xf numFmtId="0" fontId="10" fillId="7" borderId="0" xfId="4" applyFont="1" applyFill="1" applyBorder="1" applyAlignment="1" applyProtection="1">
      <alignment horizontal="center" vertical="center" shrinkToFit="1"/>
      <protection locked="0"/>
    </xf>
    <xf numFmtId="0" fontId="10" fillId="7" borderId="37" xfId="4" applyFont="1" applyFill="1" applyBorder="1" applyAlignment="1" applyProtection="1">
      <alignment horizontal="center" vertical="center" shrinkToFit="1"/>
      <protection locked="0"/>
    </xf>
    <xf numFmtId="1" fontId="10" fillId="0" borderId="8" xfId="4" applyNumberFormat="1" applyFont="1" applyBorder="1" applyAlignment="1" applyProtection="1">
      <alignment horizontal="left" vertical="center" shrinkToFit="1"/>
      <protection locked="0"/>
    </xf>
    <xf numFmtId="1" fontId="10" fillId="0" borderId="40" xfId="4" applyNumberFormat="1" applyFont="1" applyBorder="1" applyAlignment="1" applyProtection="1">
      <alignment horizontal="left" vertical="center" shrinkToFit="1"/>
      <protection locked="0"/>
    </xf>
    <xf numFmtId="1" fontId="10" fillId="0" borderId="49" xfId="4" applyNumberFormat="1" applyFont="1" applyBorder="1" applyAlignment="1" applyProtection="1">
      <alignment horizontal="left" vertical="center" shrinkToFit="1"/>
      <protection locked="0"/>
    </xf>
    <xf numFmtId="14" fontId="32" fillId="0" borderId="8" xfId="4" applyNumberFormat="1" applyBorder="1" applyAlignment="1" applyProtection="1">
      <alignment horizontal="left" vertical="center" shrinkToFit="1"/>
      <protection locked="0"/>
    </xf>
    <xf numFmtId="0" fontId="32" fillId="0" borderId="49" xfId="4" applyBorder="1" applyAlignment="1" applyProtection="1">
      <alignment horizontal="left" vertical="center" shrinkToFit="1"/>
      <protection locked="0"/>
    </xf>
    <xf numFmtId="0" fontId="32" fillId="0" borderId="8" xfId="4" applyBorder="1" applyAlignment="1" applyProtection="1">
      <alignment horizontal="left" vertical="center" shrinkToFit="1"/>
      <protection locked="0"/>
    </xf>
    <xf numFmtId="0" fontId="10" fillId="0" borderId="4" xfId="4" applyFont="1" applyBorder="1" applyAlignment="1">
      <alignment horizontal="center"/>
    </xf>
    <xf numFmtId="1" fontId="10" fillId="0" borderId="29" xfId="4" applyNumberFormat="1" applyFont="1" applyBorder="1" applyAlignment="1" applyProtection="1">
      <alignment horizontal="left" vertical="center" shrinkToFit="1"/>
      <protection locked="0"/>
    </xf>
    <xf numFmtId="1" fontId="10" fillId="0" borderId="30" xfId="4" applyNumberFormat="1" applyFont="1" applyBorder="1" applyAlignment="1" applyProtection="1">
      <alignment horizontal="left" vertical="center" shrinkToFit="1"/>
      <protection locked="0"/>
    </xf>
    <xf numFmtId="1" fontId="10" fillId="0" borderId="34" xfId="4" applyNumberFormat="1" applyFont="1" applyBorder="1" applyAlignment="1" applyProtection="1">
      <alignment horizontal="left" vertical="center" shrinkToFit="1"/>
      <protection locked="0"/>
    </xf>
    <xf numFmtId="0" fontId="9" fillId="6" borderId="19" xfId="4" applyFont="1" applyFill="1" applyBorder="1" applyAlignment="1">
      <alignment horizontal="left" vertical="center"/>
    </xf>
    <xf numFmtId="0" fontId="9" fillId="6" borderId="21" xfId="4" applyFont="1" applyFill="1" applyBorder="1" applyAlignment="1">
      <alignment horizontal="left" vertical="center"/>
    </xf>
    <xf numFmtId="0" fontId="9" fillId="6" borderId="22" xfId="4" applyFont="1" applyFill="1" applyBorder="1" applyAlignment="1">
      <alignment horizontal="left" vertical="center"/>
    </xf>
    <xf numFmtId="0" fontId="10" fillId="0" borderId="53" xfId="4" applyFont="1" applyBorder="1" applyAlignment="1" applyProtection="1">
      <alignment horizontal="left" vertical="top" wrapText="1"/>
      <protection locked="0"/>
    </xf>
    <xf numFmtId="0" fontId="10" fillId="0" borderId="17" xfId="4" applyFont="1" applyBorder="1" applyAlignment="1" applyProtection="1">
      <alignment horizontal="left" vertical="top" wrapText="1"/>
      <protection locked="0"/>
    </xf>
    <xf numFmtId="0" fontId="10" fillId="0" borderId="51" xfId="4" applyFont="1" applyBorder="1" applyAlignment="1" applyProtection="1">
      <alignment horizontal="left" vertical="top" wrapText="1"/>
      <protection locked="0"/>
    </xf>
    <xf numFmtId="0" fontId="10" fillId="0" borderId="36" xfId="4" applyFont="1" applyBorder="1" applyAlignment="1" applyProtection="1">
      <alignment horizontal="left" vertical="top" wrapText="1"/>
      <protection locked="0"/>
    </xf>
    <xf numFmtId="0" fontId="10" fillId="0" borderId="0" xfId="4" applyFont="1" applyBorder="1" applyAlignment="1" applyProtection="1">
      <alignment horizontal="left" vertical="top" wrapText="1"/>
      <protection locked="0"/>
    </xf>
    <xf numFmtId="0" fontId="10" fillId="0" borderId="37" xfId="4" applyFont="1" applyBorder="1" applyAlignment="1" applyProtection="1">
      <alignment horizontal="left" vertical="top" wrapText="1"/>
      <protection locked="0"/>
    </xf>
    <xf numFmtId="0" fontId="10" fillId="0" borderId="39" xfId="4" applyFont="1" applyBorder="1" applyAlignment="1" applyProtection="1">
      <alignment horizontal="left" vertical="top" wrapText="1"/>
      <protection locked="0"/>
    </xf>
    <xf numFmtId="0" fontId="10" fillId="0" borderId="4" xfId="4" applyFont="1" applyBorder="1" applyAlignment="1" applyProtection="1">
      <alignment horizontal="left" vertical="top" wrapText="1"/>
      <protection locked="0"/>
    </xf>
    <xf numFmtId="0" fontId="10" fillId="0" borderId="50" xfId="4" applyFont="1" applyBorder="1" applyAlignment="1" applyProtection="1">
      <alignment horizontal="left" vertical="top" wrapText="1"/>
      <protection locked="0"/>
    </xf>
    <xf numFmtId="0" fontId="9" fillId="6" borderId="39" xfId="4" applyFont="1" applyFill="1" applyBorder="1" applyAlignment="1">
      <alignment horizontal="left" vertical="center"/>
    </xf>
    <xf numFmtId="0" fontId="9" fillId="6" borderId="4" xfId="4" applyFont="1" applyFill="1" applyBorder="1" applyAlignment="1">
      <alignment horizontal="left" vertical="center"/>
    </xf>
    <xf numFmtId="0" fontId="9" fillId="6" borderId="50" xfId="4" applyFont="1" applyFill="1" applyBorder="1" applyAlignment="1">
      <alignment horizontal="left" vertical="center"/>
    </xf>
    <xf numFmtId="0" fontId="10" fillId="0" borderId="8" xfId="4" applyNumberFormat="1" applyFont="1" applyBorder="1" applyAlignment="1" applyProtection="1">
      <alignment horizontal="left" vertical="center" shrinkToFit="1"/>
      <protection locked="0"/>
    </xf>
    <xf numFmtId="0" fontId="10" fillId="0" borderId="49" xfId="4" applyNumberFormat="1" applyFont="1" applyBorder="1" applyAlignment="1" applyProtection="1">
      <alignment horizontal="left" vertical="center" shrinkToFit="1"/>
      <protection locked="0"/>
    </xf>
    <xf numFmtId="0" fontId="10" fillId="0" borderId="25" xfId="4" applyNumberFormat="1" applyFont="1" applyBorder="1" applyAlignment="1" applyProtection="1">
      <alignment horizontal="left" vertical="center" shrinkToFit="1"/>
      <protection locked="0"/>
    </xf>
    <xf numFmtId="0" fontId="10" fillId="0" borderId="67" xfId="4" applyNumberFormat="1" applyFont="1" applyBorder="1" applyAlignment="1" applyProtection="1">
      <alignment horizontal="left" vertical="center" shrinkToFit="1"/>
      <protection locked="0"/>
    </xf>
    <xf numFmtId="0" fontId="10" fillId="0" borderId="27" xfId="4" applyNumberFormat="1" applyFont="1" applyBorder="1" applyAlignment="1" applyProtection="1">
      <alignment horizontal="left" vertical="center" shrinkToFit="1"/>
      <protection locked="0"/>
    </xf>
    <xf numFmtId="0" fontId="10" fillId="0" borderId="70" xfId="4" applyNumberFormat="1" applyFont="1" applyBorder="1" applyAlignment="1" applyProtection="1">
      <alignment horizontal="left" vertical="center" shrinkToFit="1"/>
      <protection locked="0"/>
    </xf>
    <xf numFmtId="0" fontId="29" fillId="0" borderId="22" xfId="0" applyFont="1" applyBorder="1" applyAlignment="1" applyProtection="1">
      <alignment horizontal="center" vertical="center" wrapText="1"/>
      <protection locked="0" hidden="1"/>
    </xf>
    <xf numFmtId="0" fontId="29" fillId="0" borderId="37" xfId="0" applyFont="1" applyBorder="1" applyAlignment="1" applyProtection="1">
      <alignment horizontal="center" vertical="center" wrapText="1"/>
      <protection locked="0" hidden="1"/>
    </xf>
    <xf numFmtId="0" fontId="12" fillId="7" borderId="19" xfId="0" applyFont="1" applyFill="1" applyBorder="1" applyAlignment="1" applyProtection="1">
      <alignment horizontal="left" vertical="center"/>
      <protection hidden="1"/>
    </xf>
    <xf numFmtId="0" fontId="12" fillId="7" borderId="21" xfId="0" applyFont="1" applyFill="1" applyBorder="1" applyAlignment="1" applyProtection="1">
      <alignment horizontal="left" vertical="center"/>
      <protection hidden="1"/>
    </xf>
    <xf numFmtId="0" fontId="12" fillId="7" borderId="36" xfId="0" applyFont="1" applyFill="1" applyBorder="1" applyAlignment="1" applyProtection="1">
      <alignment horizontal="left" vertical="center"/>
      <protection hidden="1"/>
    </xf>
    <xf numFmtId="0" fontId="12" fillId="7" borderId="0" xfId="0" applyFont="1" applyFill="1" applyBorder="1" applyAlignment="1" applyProtection="1">
      <alignment horizontal="left" vertical="center"/>
      <protection hidden="1"/>
    </xf>
    <xf numFmtId="0" fontId="10" fillId="0" borderId="29" xfId="4" applyNumberFormat="1" applyFont="1" applyBorder="1" applyAlignment="1" applyProtection="1">
      <alignment horizontal="left" vertical="center" shrinkToFit="1"/>
      <protection locked="0"/>
    </xf>
    <xf numFmtId="0" fontId="10" fillId="0" borderId="34" xfId="4" applyNumberFormat="1" applyFont="1" applyBorder="1" applyAlignment="1" applyProtection="1">
      <alignment horizontal="left" vertical="center" shrinkToFit="1"/>
      <protection locked="0"/>
    </xf>
    <xf numFmtId="49" fontId="10" fillId="0" borderId="8" xfId="4" applyNumberFormat="1" applyFont="1" applyBorder="1" applyAlignment="1" applyProtection="1">
      <alignment horizontal="left" vertical="center" shrinkToFit="1"/>
      <protection locked="0"/>
    </xf>
    <xf numFmtId="49" fontId="10" fillId="0" borderId="49" xfId="4" applyNumberFormat="1" applyFont="1" applyBorder="1" applyAlignment="1" applyProtection="1">
      <alignment horizontal="left" vertical="center" shrinkToFit="1"/>
      <protection locked="0"/>
    </xf>
    <xf numFmtId="14" fontId="10" fillId="0" borderId="8" xfId="4" applyNumberFormat="1" applyFont="1" applyBorder="1" applyAlignment="1" applyProtection="1">
      <alignment horizontal="left" vertical="center" shrinkToFit="1"/>
      <protection locked="0"/>
    </xf>
    <xf numFmtId="14" fontId="10" fillId="0" borderId="49" xfId="4" applyNumberFormat="1" applyFont="1" applyBorder="1" applyAlignment="1" applyProtection="1">
      <alignment horizontal="left" vertical="center" shrinkToFit="1"/>
      <protection locked="0"/>
    </xf>
    <xf numFmtId="0" fontId="12" fillId="3" borderId="2" xfId="0" applyFont="1" applyFill="1" applyBorder="1" applyAlignment="1" applyProtection="1">
      <alignment horizontal="right" vertical="center"/>
      <protection hidden="1"/>
    </xf>
    <xf numFmtId="0" fontId="12" fillId="3" borderId="1" xfId="0" applyFont="1" applyFill="1" applyBorder="1" applyAlignment="1" applyProtection="1">
      <alignment horizontal="right" vertical="center"/>
      <protection hidden="1"/>
    </xf>
    <xf numFmtId="0" fontId="9" fillId="3" borderId="42" xfId="0" applyFont="1" applyFill="1" applyBorder="1" applyAlignment="1" applyProtection="1">
      <alignment horizontal="left"/>
      <protection hidden="1"/>
    </xf>
    <xf numFmtId="0" fontId="9" fillId="3" borderId="55" xfId="0" applyFont="1" applyFill="1" applyBorder="1" applyAlignment="1" applyProtection="1">
      <alignment horizontal="left"/>
      <protection hidden="1"/>
    </xf>
    <xf numFmtId="0" fontId="10" fillId="0" borderId="47" xfId="4" applyFont="1" applyBorder="1" applyAlignment="1" applyProtection="1">
      <alignment horizontal="left" vertical="center" shrinkToFit="1"/>
      <protection locked="0"/>
    </xf>
    <xf numFmtId="0" fontId="10" fillId="0" borderId="21" xfId="4" applyFont="1" applyBorder="1" applyAlignment="1" applyProtection="1">
      <alignment horizontal="left" vertical="center" shrinkToFit="1"/>
      <protection locked="0"/>
    </xf>
    <xf numFmtId="0" fontId="10" fillId="0" borderId="22" xfId="4" applyFont="1" applyBorder="1" applyAlignment="1" applyProtection="1">
      <alignment horizontal="left" vertical="center" shrinkToFit="1"/>
      <protection locked="0"/>
    </xf>
    <xf numFmtId="0" fontId="16" fillId="0" borderId="19" xfId="0" applyFont="1" applyBorder="1" applyAlignment="1" applyProtection="1">
      <alignment horizontal="left" vertical="center"/>
      <protection hidden="1"/>
    </xf>
    <xf numFmtId="0" fontId="0" fillId="0" borderId="21" xfId="0" applyBorder="1" applyAlignment="1">
      <alignment vertical="center"/>
    </xf>
    <xf numFmtId="0" fontId="16" fillId="0" borderId="36" xfId="0" applyFont="1" applyBorder="1" applyAlignment="1" applyProtection="1">
      <alignment horizontal="left" vertical="center"/>
      <protection hidden="1"/>
    </xf>
    <xf numFmtId="0" fontId="0" fillId="0" borderId="0" xfId="0" applyBorder="1" applyAlignment="1">
      <alignment vertical="center"/>
    </xf>
    <xf numFmtId="0" fontId="0" fillId="0" borderId="36" xfId="0" applyBorder="1" applyAlignment="1">
      <alignment vertical="center"/>
    </xf>
    <xf numFmtId="0" fontId="19" fillId="7" borderId="36" xfId="0" applyFont="1" applyFill="1" applyBorder="1" applyAlignment="1" applyProtection="1">
      <alignment horizontal="left" shrinkToFit="1"/>
      <protection hidden="1"/>
    </xf>
    <xf numFmtId="0" fontId="19" fillId="7" borderId="0" xfId="0" applyFont="1" applyFill="1" applyBorder="1" applyAlignment="1" applyProtection="1">
      <alignment horizontal="left" shrinkToFit="1"/>
      <protection hidden="1"/>
    </xf>
    <xf numFmtId="0" fontId="12" fillId="7" borderId="2" xfId="0" applyFont="1" applyFill="1" applyBorder="1" applyAlignment="1" applyProtection="1">
      <alignment horizontal="center" vertical="center" shrinkToFit="1"/>
      <protection locked="0"/>
    </xf>
    <xf numFmtId="0" fontId="12" fillId="7" borderId="3" xfId="0" applyFont="1" applyFill="1" applyBorder="1" applyAlignment="1" applyProtection="1">
      <alignment horizontal="center" vertical="center" shrinkToFit="1"/>
      <protection locked="0"/>
    </xf>
    <xf numFmtId="0" fontId="12" fillId="7" borderId="2" xfId="0" applyFont="1" applyFill="1" applyBorder="1" applyAlignment="1" applyProtection="1">
      <alignment horizontal="center" vertical="center" shrinkToFit="1"/>
      <protection locked="0" hidden="1"/>
    </xf>
    <xf numFmtId="0" fontId="12" fillId="7" borderId="1" xfId="0" applyFont="1" applyFill="1" applyBorder="1" applyAlignment="1" applyProtection="1">
      <alignment horizontal="center" vertical="center" shrinkToFit="1"/>
      <protection locked="0" hidden="1"/>
    </xf>
    <xf numFmtId="0" fontId="12" fillId="7" borderId="3" xfId="0" applyFont="1" applyFill="1" applyBorder="1" applyAlignment="1" applyProtection="1">
      <alignment horizontal="center" vertical="center" shrinkToFit="1"/>
      <protection locked="0" hidden="1"/>
    </xf>
    <xf numFmtId="0" fontId="32" fillId="0" borderId="13" xfId="4" applyBorder="1" applyAlignment="1" applyProtection="1">
      <alignment horizontal="left" vertical="center" shrinkToFit="1"/>
      <protection locked="0"/>
    </xf>
    <xf numFmtId="0" fontId="32" fillId="0" borderId="63" xfId="4" applyBorder="1" applyAlignment="1" applyProtection="1">
      <alignment horizontal="left" vertical="center" shrinkToFit="1"/>
      <protection locked="0"/>
    </xf>
    <xf numFmtId="0" fontId="9" fillId="3" borderId="73" xfId="0" applyFont="1" applyFill="1" applyBorder="1" applyAlignment="1" applyProtection="1">
      <alignment horizontal="left" shrinkToFit="1"/>
      <protection hidden="1"/>
    </xf>
    <xf numFmtId="0" fontId="9" fillId="3" borderId="13" xfId="0" applyFont="1" applyFill="1" applyBorder="1" applyAlignment="1" applyProtection="1">
      <alignment horizontal="left" shrinkToFit="1"/>
      <protection hidden="1"/>
    </xf>
    <xf numFmtId="1" fontId="10" fillId="0" borderId="53" xfId="4" applyNumberFormat="1" applyFont="1" applyBorder="1" applyAlignment="1" applyProtection="1">
      <alignment horizontal="center" vertical="center" shrinkToFit="1"/>
      <protection locked="0"/>
    </xf>
    <xf numFmtId="1" fontId="10" fillId="0" borderId="17" xfId="4" applyNumberFormat="1" applyFont="1" applyBorder="1" applyAlignment="1" applyProtection="1">
      <alignment horizontal="center" vertical="center" shrinkToFit="1"/>
      <protection locked="0"/>
    </xf>
    <xf numFmtId="1" fontId="10" fillId="0" borderId="51" xfId="4" applyNumberFormat="1" applyFont="1" applyBorder="1" applyAlignment="1" applyProtection="1">
      <alignment horizontal="center" vertical="center" shrinkToFit="1"/>
      <protection locked="0"/>
    </xf>
    <xf numFmtId="1" fontId="10" fillId="0" borderId="38" xfId="4" applyNumberFormat="1" applyFont="1" applyBorder="1" applyAlignment="1" applyProtection="1">
      <alignment horizontal="center" vertical="center" shrinkToFit="1"/>
      <protection locked="0"/>
    </xf>
    <xf numFmtId="1" fontId="10" fillId="0" borderId="11" xfId="4" applyNumberFormat="1" applyFont="1" applyBorder="1" applyAlignment="1" applyProtection="1">
      <alignment horizontal="center" vertical="center" shrinkToFit="1"/>
      <protection locked="0"/>
    </xf>
    <xf numFmtId="1" fontId="10" fillId="0" borderId="69" xfId="4" applyNumberFormat="1" applyFont="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protection hidden="1"/>
    </xf>
    <xf numFmtId="0" fontId="4" fillId="3" borderId="24" xfId="0" applyFont="1" applyFill="1" applyBorder="1" applyAlignment="1" applyProtection="1">
      <alignment horizontal="center" vertical="center"/>
      <protection hidden="1"/>
    </xf>
    <xf numFmtId="0" fontId="4" fillId="0" borderId="8" xfId="0" applyFont="1" applyBorder="1" applyAlignment="1" applyProtection="1">
      <alignment horizontal="left" vertical="center"/>
      <protection hidden="1"/>
    </xf>
    <xf numFmtId="0" fontId="4" fillId="0" borderId="40"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3" fillId="0" borderId="25" xfId="0" applyFont="1" applyBorder="1" applyAlignment="1" applyProtection="1">
      <alignment horizontal="left" vertical="center" shrinkToFit="1"/>
      <protection locked="0"/>
    </xf>
    <xf numFmtId="0" fontId="3" fillId="0" borderId="67" xfId="0" applyFont="1" applyBorder="1" applyAlignment="1" applyProtection="1">
      <alignment horizontal="left" vertical="center" shrinkToFit="1"/>
      <protection locked="0"/>
    </xf>
    <xf numFmtId="0" fontId="9" fillId="5" borderId="95" xfId="0" applyFont="1" applyFill="1" applyBorder="1" applyAlignment="1" applyProtection="1">
      <alignment horizontal="center" vertical="center" wrapText="1"/>
      <protection hidden="1"/>
    </xf>
    <xf numFmtId="0" fontId="9" fillId="5" borderId="102" xfId="0" applyFont="1" applyFill="1" applyBorder="1" applyAlignment="1" applyProtection="1">
      <alignment horizontal="center" vertical="center" wrapText="1"/>
      <protection hidden="1"/>
    </xf>
    <xf numFmtId="0" fontId="9" fillId="5" borderId="96" xfId="0" applyFont="1" applyFill="1" applyBorder="1" applyAlignment="1" applyProtection="1">
      <alignment horizontal="center" vertical="center" wrapText="1"/>
      <protection hidden="1"/>
    </xf>
    <xf numFmtId="0" fontId="9" fillId="5" borderId="86" xfId="0" applyFont="1" applyFill="1" applyBorder="1" applyAlignment="1" applyProtection="1">
      <alignment horizontal="center" vertical="center" wrapText="1"/>
      <protection hidden="1"/>
    </xf>
    <xf numFmtId="0" fontId="9" fillId="5" borderId="0" xfId="0" applyFont="1" applyFill="1" applyBorder="1" applyAlignment="1" applyProtection="1">
      <alignment horizontal="center" vertical="center" wrapText="1"/>
      <protection hidden="1"/>
    </xf>
    <xf numFmtId="0" fontId="9" fillId="5" borderId="87" xfId="0" applyFont="1" applyFill="1" applyBorder="1" applyAlignment="1" applyProtection="1">
      <alignment horizontal="center" vertical="center" wrapText="1"/>
      <protection hidden="1"/>
    </xf>
    <xf numFmtId="0" fontId="9" fillId="5" borderId="103"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16" fillId="0" borderId="21" xfId="0" applyFont="1" applyBorder="1" applyAlignment="1" applyProtection="1">
      <alignment horizontal="left" vertical="center"/>
      <protection hidden="1"/>
    </xf>
    <xf numFmtId="0" fontId="16" fillId="0" borderId="22"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37" xfId="0" applyFont="1" applyBorder="1" applyAlignment="1" applyProtection="1">
      <alignment horizontal="left" vertical="center"/>
      <protection hidden="1"/>
    </xf>
    <xf numFmtId="0" fontId="14" fillId="3" borderId="27" xfId="0" applyFont="1" applyFill="1" applyBorder="1" applyAlignment="1" applyProtection="1">
      <alignment horizontal="right"/>
      <protection hidden="1"/>
    </xf>
    <xf numFmtId="0" fontId="14" fillId="3" borderId="16" xfId="0" applyFont="1" applyFill="1" applyBorder="1" applyAlignment="1" applyProtection="1">
      <alignment horizontal="right"/>
      <protection hidden="1"/>
    </xf>
    <xf numFmtId="0" fontId="17" fillId="3" borderId="48" xfId="0" applyFont="1" applyFill="1" applyBorder="1" applyAlignment="1" applyProtection="1">
      <alignment horizontal="center"/>
      <protection hidden="1"/>
    </xf>
    <xf numFmtId="0" fontId="17" fillId="3" borderId="4" xfId="0" applyFont="1" applyFill="1" applyBorder="1" applyAlignment="1" applyProtection="1">
      <alignment horizontal="center"/>
      <protection hidden="1"/>
    </xf>
    <xf numFmtId="0" fontId="17" fillId="3" borderId="14" xfId="0" applyFont="1" applyFill="1" applyBorder="1" applyAlignment="1" applyProtection="1">
      <alignment horizontal="center"/>
      <protection hidden="1"/>
    </xf>
    <xf numFmtId="0" fontId="4" fillId="3" borderId="101"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vertical="center"/>
      <protection hidden="1"/>
    </xf>
    <xf numFmtId="0" fontId="3" fillId="0" borderId="41"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17" fillId="5" borderId="20" xfId="0" applyFont="1" applyFill="1" applyBorder="1" applyAlignment="1" applyProtection="1">
      <alignment horizontal="center" vertical="center" wrapText="1"/>
      <protection hidden="1"/>
    </xf>
    <xf numFmtId="0" fontId="17" fillId="5" borderId="45" xfId="0" applyFont="1" applyFill="1" applyBorder="1" applyAlignment="1" applyProtection="1">
      <alignment horizontal="center" vertical="center"/>
      <protection hidden="1"/>
    </xf>
    <xf numFmtId="0" fontId="17" fillId="5" borderId="22" xfId="0" applyFont="1" applyFill="1" applyBorder="1" applyAlignment="1" applyProtection="1">
      <alignment horizontal="center" vertical="center" wrapText="1"/>
      <protection hidden="1"/>
    </xf>
    <xf numFmtId="0" fontId="17" fillId="5" borderId="50" xfId="0" applyFont="1" applyFill="1" applyBorder="1" applyAlignment="1" applyProtection="1">
      <alignment horizontal="center" vertical="center"/>
      <protection hidden="1"/>
    </xf>
    <xf numFmtId="0" fontId="4" fillId="3" borderId="108" xfId="0" applyFont="1" applyFill="1" applyBorder="1" applyAlignment="1" applyProtection="1">
      <alignment horizontal="center" vertical="center"/>
      <protection hidden="1"/>
    </xf>
    <xf numFmtId="0" fontId="0" fillId="0" borderId="66" xfId="0" applyBorder="1" applyAlignment="1" applyProtection="1">
      <alignment horizontal="center" vertical="center"/>
    </xf>
    <xf numFmtId="0" fontId="4" fillId="3" borderId="47"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4" fillId="3" borderId="48"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protection hidden="1"/>
    </xf>
    <xf numFmtId="0" fontId="4" fillId="3" borderId="101"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center" vertical="center" wrapText="1"/>
      <protection hidden="1"/>
    </xf>
    <xf numFmtId="0" fontId="4" fillId="3" borderId="107" xfId="0" applyFont="1" applyFill="1" applyBorder="1" applyAlignment="1" applyProtection="1">
      <alignment horizontal="center" vertical="center"/>
      <protection hidden="1"/>
    </xf>
    <xf numFmtId="0" fontId="4" fillId="0" borderId="25" xfId="0" applyFont="1"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5" fillId="0" borderId="9" xfId="0" applyFont="1" applyBorder="1" applyAlignment="1" applyProtection="1">
      <alignment horizontal="left" vertical="top" readingOrder="1"/>
      <protection locked="0"/>
    </xf>
    <xf numFmtId="0" fontId="5" fillId="0" borderId="17" xfId="0" applyFont="1" applyBorder="1" applyAlignment="1" applyProtection="1">
      <alignment horizontal="left" vertical="top" readingOrder="1"/>
      <protection locked="0"/>
    </xf>
    <xf numFmtId="0" fontId="5" fillId="0" borderId="71" xfId="0" applyFont="1" applyBorder="1" applyAlignment="1" applyProtection="1">
      <alignment horizontal="left" vertical="top" readingOrder="1"/>
      <protection locked="0"/>
    </xf>
    <xf numFmtId="0" fontId="5" fillId="0" borderId="73"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7" xfId="0" applyFont="1" applyBorder="1" applyAlignment="1" applyProtection="1">
      <alignment horizontal="center" vertical="top" readingOrder="1"/>
      <protection locked="0"/>
    </xf>
    <xf numFmtId="0" fontId="5" fillId="0" borderId="11" xfId="0" applyFont="1" applyBorder="1" applyAlignment="1" applyProtection="1">
      <alignment horizontal="center" vertical="top" readingOrder="1"/>
      <protection locked="0"/>
    </xf>
    <xf numFmtId="0" fontId="5" fillId="0" borderId="12" xfId="0" applyFont="1" applyBorder="1" applyAlignment="1" applyProtection="1">
      <alignment horizontal="center" vertical="top" readingOrder="1"/>
      <protection locked="0"/>
    </xf>
    <xf numFmtId="0" fontId="5" fillId="0" borderId="54" xfId="0" applyFont="1" applyBorder="1" applyAlignment="1" applyProtection="1">
      <alignment horizontal="left" vertical="top" readingOrder="1"/>
      <protection locked="0"/>
    </xf>
    <xf numFmtId="0" fontId="5" fillId="0" borderId="0" xfId="0" applyFont="1" applyBorder="1" applyAlignment="1" applyProtection="1">
      <alignment horizontal="left" vertical="top" readingOrder="1"/>
      <protection locked="0"/>
    </xf>
    <xf numFmtId="0" fontId="5" fillId="0" borderId="72" xfId="0" applyFont="1" applyBorder="1" applyAlignment="1" applyProtection="1">
      <alignment horizontal="left" vertical="top" readingOrder="1"/>
      <protection locked="0"/>
    </xf>
    <xf numFmtId="0" fontId="5" fillId="0" borderId="13" xfId="0" applyFont="1" applyBorder="1" applyAlignment="1" applyProtection="1">
      <alignment horizontal="left" vertical="center" shrinkToFit="1"/>
      <protection locked="0"/>
    </xf>
    <xf numFmtId="0" fontId="5" fillId="0" borderId="63" xfId="0" applyFont="1" applyBorder="1" applyAlignment="1" applyProtection="1">
      <alignment horizontal="left" vertical="center" shrinkToFit="1"/>
      <protection locked="0"/>
    </xf>
    <xf numFmtId="0" fontId="9" fillId="0" borderId="0" xfId="0" applyFont="1" applyBorder="1" applyAlignment="1" applyProtection="1">
      <alignment horizontal="right" vertical="center"/>
      <protection hidden="1"/>
    </xf>
    <xf numFmtId="0" fontId="12" fillId="0" borderId="2" xfId="0" applyFont="1" applyBorder="1" applyAlignment="1" applyProtection="1">
      <alignment horizontal="center" vertical="center" shrinkToFit="1"/>
      <protection hidden="1"/>
    </xf>
    <xf numFmtId="0" fontId="12" fillId="0" borderId="1"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3" borderId="3" xfId="0" applyFont="1" applyFill="1" applyBorder="1" applyAlignment="1" applyProtection="1">
      <alignment horizontal="right" vertical="center"/>
      <protection hidden="1"/>
    </xf>
    <xf numFmtId="1" fontId="12" fillId="0" borderId="2" xfId="0" applyNumberFormat="1" applyFont="1" applyBorder="1" applyAlignment="1" applyProtection="1">
      <alignment horizontal="center" vertical="center" shrinkToFit="1"/>
      <protection hidden="1"/>
    </xf>
    <xf numFmtId="1" fontId="12" fillId="0" borderId="1" xfId="0" applyNumberFormat="1" applyFont="1" applyBorder="1" applyAlignment="1" applyProtection="1">
      <alignment horizontal="center" vertical="center" shrinkToFit="1"/>
      <protection hidden="1"/>
    </xf>
    <xf numFmtId="1" fontId="12" fillId="0" borderId="3" xfId="0" applyNumberFormat="1" applyFont="1" applyBorder="1" applyAlignment="1" applyProtection="1">
      <alignment horizontal="center" vertical="center" shrinkToFit="1"/>
      <protection hidden="1"/>
    </xf>
    <xf numFmtId="0" fontId="3" fillId="0" borderId="27"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14" fontId="3" fillId="7" borderId="48" xfId="0" applyNumberFormat="1" applyFont="1" applyFill="1" applyBorder="1" applyAlignment="1" applyProtection="1">
      <alignment horizontal="left" vertical="center" shrinkToFit="1"/>
      <protection locked="0"/>
    </xf>
    <xf numFmtId="14" fontId="3" fillId="7" borderId="4" xfId="0" applyNumberFormat="1" applyFont="1" applyFill="1" applyBorder="1" applyAlignment="1" applyProtection="1">
      <alignment horizontal="left" vertical="center" shrinkToFit="1"/>
      <protection locked="0"/>
    </xf>
    <xf numFmtId="1" fontId="5" fillId="0" borderId="29" xfId="0" applyNumberFormat="1" applyFont="1" applyBorder="1" applyAlignment="1" applyProtection="1">
      <alignment horizontal="left" vertical="center" shrinkToFit="1"/>
      <protection hidden="1"/>
    </xf>
    <xf numFmtId="1" fontId="5" fillId="0" borderId="30" xfId="0" applyNumberFormat="1" applyFont="1" applyBorder="1" applyAlignment="1" applyProtection="1">
      <alignment horizontal="left" vertical="center" shrinkToFit="1"/>
      <protection hidden="1"/>
    </xf>
    <xf numFmtId="1" fontId="5" fillId="0" borderId="33" xfId="0" applyNumberFormat="1" applyFont="1" applyBorder="1" applyAlignment="1" applyProtection="1">
      <alignment horizontal="left" vertical="center" shrinkToFit="1"/>
      <protection hidden="1"/>
    </xf>
    <xf numFmtId="0" fontId="4" fillId="3" borderId="8" xfId="0" applyFont="1" applyFill="1" applyBorder="1" applyAlignment="1" applyProtection="1">
      <alignment horizontal="right" shrinkToFit="1"/>
      <protection hidden="1"/>
    </xf>
    <xf numFmtId="0" fontId="4" fillId="3" borderId="28" xfId="0" applyFont="1" applyFill="1" applyBorder="1" applyAlignment="1" applyProtection="1">
      <alignment horizontal="right" shrinkToFit="1"/>
      <protection hidden="1"/>
    </xf>
    <xf numFmtId="0" fontId="4" fillId="3" borderId="32" xfId="2" applyFont="1" applyFill="1" applyBorder="1" applyAlignment="1" applyProtection="1">
      <alignment horizontal="right"/>
      <protection hidden="1"/>
    </xf>
    <xf numFmtId="0" fontId="4" fillId="3" borderId="33" xfId="2" applyFont="1" applyFill="1" applyBorder="1" applyAlignment="1" applyProtection="1">
      <alignment horizontal="right"/>
      <protection hidden="1"/>
    </xf>
    <xf numFmtId="1" fontId="5" fillId="0" borderId="7" xfId="0" applyNumberFormat="1" applyFont="1" applyBorder="1" applyAlignment="1" applyProtection="1">
      <alignment horizontal="left" vertical="center" shrinkToFit="1"/>
      <protection hidden="1"/>
    </xf>
    <xf numFmtId="1" fontId="5" fillId="0" borderId="12" xfId="0" applyNumberFormat="1" applyFont="1" applyBorder="1" applyAlignment="1" applyProtection="1">
      <alignment horizontal="left" vertical="center" shrinkToFit="1"/>
      <protection hidden="1"/>
    </xf>
    <xf numFmtId="0" fontId="4" fillId="3" borderId="8" xfId="0" applyFont="1" applyFill="1" applyBorder="1" applyAlignment="1" applyProtection="1">
      <alignment horizontal="right"/>
      <protection hidden="1"/>
    </xf>
    <xf numFmtId="0" fontId="4" fillId="3" borderId="40" xfId="0" applyFont="1" applyFill="1" applyBorder="1" applyAlignment="1" applyProtection="1">
      <alignment horizontal="right"/>
      <protection hidden="1"/>
    </xf>
    <xf numFmtId="0" fontId="4" fillId="3" borderId="28" xfId="0" applyFont="1" applyFill="1" applyBorder="1" applyAlignment="1" applyProtection="1">
      <alignment horizontal="right"/>
      <protection hidden="1"/>
    </xf>
    <xf numFmtId="0" fontId="14" fillId="3" borderId="35" xfId="0" applyFont="1" applyFill="1" applyBorder="1" applyAlignment="1" applyProtection="1">
      <alignment horizontal="right"/>
      <protection hidden="1"/>
    </xf>
    <xf numFmtId="0" fontId="14" fillId="3" borderId="28" xfId="0" applyFont="1" applyFill="1" applyBorder="1" applyAlignment="1" applyProtection="1">
      <alignment horizontal="right"/>
      <protection hidden="1"/>
    </xf>
    <xf numFmtId="0" fontId="14" fillId="3" borderId="8" xfId="0" applyFont="1" applyFill="1" applyBorder="1" applyAlignment="1" applyProtection="1">
      <alignment horizontal="right"/>
      <protection hidden="1"/>
    </xf>
    <xf numFmtId="0" fontId="14" fillId="3" borderId="40" xfId="0" applyFont="1" applyFill="1" applyBorder="1" applyAlignment="1" applyProtection="1">
      <alignment horizontal="right"/>
      <protection hidden="1"/>
    </xf>
    <xf numFmtId="0" fontId="3" fillId="7" borderId="27" xfId="0" applyFont="1" applyFill="1" applyBorder="1" applyAlignment="1" applyProtection="1">
      <alignment horizontal="left" vertical="center" shrinkToFit="1"/>
      <protection locked="0" hidden="1"/>
    </xf>
    <xf numFmtId="0" fontId="3" fillId="7" borderId="5" xfId="0" applyFont="1" applyFill="1" applyBorder="1" applyAlignment="1" applyProtection="1">
      <alignment horizontal="left" vertical="center" shrinkToFit="1"/>
      <protection locked="0" hidden="1"/>
    </xf>
    <xf numFmtId="0" fontId="3" fillId="7" borderId="16" xfId="0" applyFont="1" applyFill="1" applyBorder="1" applyAlignment="1" applyProtection="1">
      <alignment horizontal="left" vertical="center" shrinkToFit="1"/>
      <protection locked="0" hidden="1"/>
    </xf>
    <xf numFmtId="1" fontId="3" fillId="7" borderId="40" xfId="0" applyNumberFormat="1" applyFont="1" applyFill="1" applyBorder="1" applyAlignment="1" applyProtection="1">
      <alignment horizontal="left" vertical="center" shrinkToFit="1"/>
      <protection hidden="1"/>
    </xf>
    <xf numFmtId="1" fontId="3" fillId="7" borderId="28" xfId="0" applyNumberFormat="1" applyFont="1" applyFill="1" applyBorder="1" applyAlignment="1" applyProtection="1">
      <alignment horizontal="left" vertical="center" shrinkToFit="1"/>
      <protection hidden="1"/>
    </xf>
    <xf numFmtId="0" fontId="5" fillId="0" borderId="7" xfId="2" applyFont="1" applyBorder="1" applyAlignment="1" applyProtection="1">
      <alignment horizontal="center" vertical="top"/>
      <protection locked="0"/>
    </xf>
    <xf numFmtId="0" fontId="5" fillId="0" borderId="11" xfId="2" applyFont="1" applyBorder="1" applyAlignment="1" applyProtection="1">
      <alignment horizontal="center" vertical="top"/>
      <protection locked="0"/>
    </xf>
    <xf numFmtId="0" fontId="5" fillId="0" borderId="12" xfId="2" applyFont="1" applyBorder="1" applyAlignment="1" applyProtection="1">
      <alignment horizontal="center" vertical="top"/>
      <protection locked="0"/>
    </xf>
    <xf numFmtId="0" fontId="25" fillId="0" borderId="0" xfId="2" applyFont="1" applyBorder="1" applyAlignment="1" applyProtection="1">
      <alignment horizontal="right"/>
      <protection hidden="1"/>
    </xf>
    <xf numFmtId="0" fontId="5" fillId="0" borderId="54" xfId="2" applyFont="1" applyBorder="1" applyAlignment="1" applyProtection="1">
      <alignment horizontal="center" vertical="top"/>
      <protection locked="0"/>
    </xf>
    <xf numFmtId="0" fontId="5" fillId="0" borderId="0" xfId="2" applyFont="1" applyBorder="1" applyAlignment="1" applyProtection="1">
      <alignment horizontal="center" vertical="top"/>
      <protection locked="0"/>
    </xf>
    <xf numFmtId="0" fontId="5" fillId="0" borderId="72" xfId="2" applyFont="1" applyBorder="1" applyAlignment="1" applyProtection="1">
      <alignment horizontal="center" vertical="top"/>
      <protection locked="0"/>
    </xf>
    <xf numFmtId="1" fontId="12" fillId="0" borderId="78" xfId="2" applyNumberFormat="1" applyFont="1" applyBorder="1" applyAlignment="1" applyProtection="1">
      <alignment horizontal="center" vertical="center" shrinkToFit="1"/>
      <protection hidden="1"/>
    </xf>
    <xf numFmtId="1" fontId="12" fillId="0" borderId="79" xfId="0" applyNumberFormat="1" applyFont="1" applyBorder="1" applyAlignment="1" applyProtection="1">
      <alignment horizontal="center" vertical="center" shrinkToFit="1"/>
      <protection hidden="1"/>
    </xf>
    <xf numFmtId="1" fontId="12" fillId="0" borderId="80" xfId="0" applyNumberFormat="1" applyFont="1" applyBorder="1" applyAlignment="1" applyProtection="1">
      <alignment horizontal="center" vertical="center" shrinkToFit="1"/>
      <protection hidden="1"/>
    </xf>
    <xf numFmtId="0" fontId="12" fillId="3" borderId="79" xfId="0" applyFont="1" applyFill="1" applyBorder="1" applyAlignment="1" applyProtection="1">
      <alignment horizontal="right" vertical="center"/>
      <protection hidden="1"/>
    </xf>
    <xf numFmtId="0" fontId="12" fillId="3" borderId="77" xfId="0" applyFont="1" applyFill="1" applyBorder="1" applyAlignment="1" applyProtection="1">
      <alignment horizontal="right" vertical="center"/>
      <protection hidden="1"/>
    </xf>
    <xf numFmtId="0" fontId="12" fillId="0" borderId="78" xfId="0" applyFont="1" applyBorder="1" applyAlignment="1" applyProtection="1">
      <alignment horizontal="center" vertical="center" shrinkToFit="1"/>
      <protection hidden="1"/>
    </xf>
    <xf numFmtId="0" fontId="12" fillId="0" borderId="79" xfId="0" applyFont="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8" fillId="0" borderId="0" xfId="0" applyFont="1" applyBorder="1" applyAlignment="1" applyProtection="1">
      <alignment horizontal="center"/>
      <protection hidden="1"/>
    </xf>
    <xf numFmtId="0" fontId="0" fillId="0" borderId="0" xfId="0" applyAlignment="1" applyProtection="1">
      <alignment horizontal="center"/>
      <protection hidden="1"/>
    </xf>
    <xf numFmtId="0" fontId="4" fillId="3" borderId="52" xfId="2" applyFont="1" applyFill="1" applyBorder="1" applyAlignment="1" applyProtection="1">
      <alignment horizontal="center" vertical="center"/>
      <protection hidden="1"/>
    </xf>
    <xf numFmtId="0" fontId="4" fillId="3" borderId="24" xfId="2" applyFont="1" applyFill="1" applyBorder="1" applyAlignment="1" applyProtection="1">
      <alignment horizontal="center" vertical="center"/>
      <protection hidden="1"/>
    </xf>
    <xf numFmtId="0" fontId="3" fillId="0" borderId="8" xfId="0" applyNumberFormat="1" applyFont="1" applyBorder="1" applyAlignment="1" applyProtection="1">
      <alignment horizontal="left" vertical="center" shrinkToFit="1"/>
      <protection hidden="1"/>
    </xf>
    <xf numFmtId="0" fontId="3" fillId="0" borderId="85" xfId="0" applyNumberFormat="1" applyFont="1" applyBorder="1" applyAlignment="1" applyProtection="1">
      <alignment horizontal="left" vertical="center" shrinkToFit="1"/>
      <protection hidden="1"/>
    </xf>
    <xf numFmtId="0" fontId="5" fillId="0" borderId="9" xfId="2" applyFont="1" applyBorder="1" applyAlignment="1" applyProtection="1">
      <alignment horizontal="center" vertical="top" wrapText="1"/>
      <protection locked="0"/>
    </xf>
    <xf numFmtId="0" fontId="5" fillId="0" borderId="17" xfId="2" applyFont="1" applyBorder="1" applyAlignment="1" applyProtection="1">
      <alignment horizontal="center" vertical="top" wrapText="1"/>
      <protection locked="0"/>
    </xf>
    <xf numFmtId="0" fontId="5" fillId="0" borderId="71" xfId="2" applyFont="1" applyBorder="1" applyAlignment="1" applyProtection="1">
      <alignment horizontal="center" vertical="top" wrapText="1"/>
      <protection locked="0"/>
    </xf>
    <xf numFmtId="1" fontId="3" fillId="0" borderId="29" xfId="0" applyNumberFormat="1" applyFont="1" applyBorder="1" applyAlignment="1" applyProtection="1">
      <alignment horizontal="left" vertical="center" shrinkToFit="1"/>
      <protection hidden="1"/>
    </xf>
    <xf numFmtId="0" fontId="3" fillId="0" borderId="83" xfId="0" applyNumberFormat="1" applyFont="1" applyBorder="1" applyAlignment="1" applyProtection="1">
      <alignment horizontal="left" vertical="center" shrinkToFit="1"/>
      <protection hidden="1"/>
    </xf>
    <xf numFmtId="0" fontId="4" fillId="3" borderId="25" xfId="0" applyFont="1" applyFill="1" applyBorder="1" applyAlignment="1" applyProtection="1">
      <alignment horizontal="right"/>
      <protection hidden="1"/>
    </xf>
    <xf numFmtId="0" fontId="4" fillId="3" borderId="52" xfId="1" applyFont="1" applyFill="1" applyBorder="1" applyAlignment="1" applyProtection="1">
      <alignment horizontal="center" vertical="center" wrapText="1"/>
      <protection hidden="1"/>
    </xf>
    <xf numFmtId="0" fontId="3" fillId="0" borderId="24" xfId="0" applyFont="1" applyBorder="1" applyAlignment="1">
      <alignment horizontal="center" vertical="center" wrapText="1"/>
    </xf>
    <xf numFmtId="1" fontId="5" fillId="0" borderId="8" xfId="0" applyNumberFormat="1" applyFont="1" applyBorder="1" applyAlignment="1" applyProtection="1">
      <alignment horizontal="left" vertical="center" shrinkToFit="1"/>
      <protection hidden="1"/>
    </xf>
    <xf numFmtId="0" fontId="5" fillId="0" borderId="40" xfId="0" applyNumberFormat="1" applyFont="1" applyBorder="1" applyAlignment="1" applyProtection="1">
      <alignment horizontal="left" vertical="center" shrinkToFit="1"/>
      <protection hidden="1"/>
    </xf>
    <xf numFmtId="0" fontId="5" fillId="0" borderId="28" xfId="0" applyNumberFormat="1" applyFont="1" applyBorder="1" applyAlignment="1" applyProtection="1">
      <alignment horizontal="left" vertical="center" shrinkToFit="1"/>
      <protection hidden="1"/>
    </xf>
    <xf numFmtId="1" fontId="5" fillId="0" borderId="25" xfId="0" applyNumberFormat="1" applyFont="1" applyBorder="1" applyAlignment="1" applyProtection="1">
      <alignment horizontal="left" vertical="center" shrinkToFit="1"/>
      <protection hidden="1"/>
    </xf>
    <xf numFmtId="1" fontId="5" fillId="0" borderId="40" xfId="0" applyNumberFormat="1" applyFont="1" applyBorder="1" applyAlignment="1" applyProtection="1">
      <alignment horizontal="left" vertical="center" shrinkToFit="1"/>
      <protection hidden="1"/>
    </xf>
    <xf numFmtId="0" fontId="27" fillId="0" borderId="0" xfId="0" applyFont="1" applyAlignment="1" applyProtection="1">
      <alignment horizontal="center"/>
      <protection hidden="1"/>
    </xf>
    <xf numFmtId="0" fontId="9" fillId="4" borderId="4" xfId="0" applyFont="1" applyFill="1" applyBorder="1" applyAlignment="1" applyProtection="1">
      <alignment horizontal="left"/>
      <protection hidden="1"/>
    </xf>
    <xf numFmtId="0" fontId="9" fillId="4" borderId="4" xfId="0" applyFont="1" applyFill="1" applyBorder="1" applyAlignment="1" applyProtection="1">
      <alignment horizontal="center"/>
      <protection hidden="1"/>
    </xf>
  </cellXfs>
  <cellStyles count="8">
    <cellStyle name="Hyperlink" xfId="1" builtinId="8"/>
    <cellStyle name="Standard" xfId="0" builtinId="0"/>
    <cellStyle name="Standard 2" xfId="4"/>
    <cellStyle name="Standard 2 2" xfId="7"/>
    <cellStyle name="Standard 3" xfId="6"/>
    <cellStyle name="Standard 4" xfId="5"/>
    <cellStyle name="Standard_76379 Wkzg 02 24fach" xfId="2"/>
    <cellStyle name="Standard_Tabelle1" xfId="3"/>
  </cellStyles>
  <dxfs count="88">
    <dxf>
      <font>
        <b/>
        <i val="0"/>
        <condense val="0"/>
        <extend val="0"/>
        <color indexed="10"/>
      </font>
    </dxf>
    <dxf>
      <font>
        <b/>
        <i val="0"/>
        <condense val="0"/>
        <extend val="0"/>
        <color indexed="10"/>
      </font>
    </dxf>
    <dxf>
      <font>
        <b/>
        <i val="0"/>
        <condense val="0"/>
        <extend val="0"/>
        <color indexed="11"/>
      </font>
    </dxf>
    <dxf>
      <font>
        <condense val="0"/>
        <extend val="0"/>
        <color indexed="9"/>
      </font>
    </dxf>
    <dxf>
      <font>
        <b/>
        <i val="0"/>
        <condense val="0"/>
        <extend val="0"/>
        <color indexed="10"/>
      </font>
    </dxf>
    <dxf>
      <font>
        <b/>
        <i val="0"/>
        <condense val="0"/>
        <extend val="0"/>
        <color indexed="10"/>
      </font>
    </dxf>
    <dxf>
      <font>
        <b/>
        <i val="0"/>
        <condense val="0"/>
        <extend val="0"/>
        <color indexed="11"/>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1"/>
      </font>
    </dxf>
    <dxf>
      <font>
        <condense val="0"/>
        <extend val="0"/>
        <color indexed="9"/>
      </font>
    </dxf>
    <dxf>
      <font>
        <condense val="0"/>
        <extend val="0"/>
        <color indexed="9"/>
      </font>
    </dxf>
    <dxf>
      <font>
        <condense val="0"/>
        <extend val="0"/>
        <color indexed="47"/>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auto="1"/>
      </font>
    </dxf>
    <dxf>
      <font>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font>
    </dxf>
    <dxf>
      <font>
        <b/>
        <i val="0"/>
        <condense val="0"/>
        <extend val="0"/>
        <color indexed="10"/>
      </font>
    </dxf>
    <dxf>
      <font>
        <condense val="0"/>
        <extend val="0"/>
        <color indexed="10"/>
      </font>
    </dxf>
    <dxf>
      <font>
        <color theme="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auto="1"/>
      </font>
    </dxf>
    <dxf>
      <font>
        <condense val="0"/>
        <extend val="0"/>
        <color indexed="10"/>
      </font>
    </dxf>
    <dxf>
      <font>
        <b/>
        <i val="0"/>
        <condense val="0"/>
        <extend val="0"/>
        <color indexed="11"/>
      </font>
    </dxf>
    <dxf>
      <font>
        <b/>
        <i val="0"/>
        <condense val="0"/>
        <extend val="0"/>
        <color indexed="10"/>
      </font>
    </dxf>
    <dxf>
      <font>
        <b/>
        <i val="0"/>
        <condense val="0"/>
        <extend val="0"/>
        <color indexed="10"/>
      </font>
    </dxf>
    <dxf>
      <font>
        <b/>
        <i val="0"/>
        <condense val="0"/>
        <extend val="0"/>
        <color auto="1"/>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color indexed="10"/>
      </font>
    </dxf>
    <dxf>
      <font>
        <condense val="0"/>
        <extend val="0"/>
        <color indexed="9"/>
      </font>
    </dxf>
    <dxf>
      <font>
        <b/>
        <i val="0"/>
        <condense val="0"/>
        <extend val="0"/>
        <color indexed="11"/>
      </font>
    </dxf>
    <dxf>
      <font>
        <b/>
        <i val="0"/>
        <condense val="0"/>
        <extend val="0"/>
        <color indexed="10"/>
      </font>
    </dxf>
    <dxf>
      <font>
        <b/>
        <i val="0"/>
        <color rgb="FFFF0000"/>
      </font>
    </dxf>
    <dxf>
      <font>
        <b/>
        <i val="0"/>
        <color rgb="FF66FF33"/>
      </font>
      <fill>
        <patternFill patternType="none">
          <bgColor auto="1"/>
        </patternFill>
      </fill>
    </dxf>
    <dxf>
      <font>
        <b/>
        <i val="0"/>
        <condense val="0"/>
        <extend val="0"/>
        <color indexed="10"/>
      </font>
    </dxf>
    <dxf>
      <font>
        <b/>
        <i val="0"/>
        <condense val="0"/>
        <extend val="0"/>
        <color indexed="11"/>
      </font>
    </dxf>
    <dxf>
      <font>
        <b val="0"/>
        <i/>
        <color theme="1" tint="0.499984740745262"/>
      </font>
      <fill>
        <patternFill>
          <bgColor rgb="FFFFFF66"/>
        </patternFill>
      </fill>
    </dxf>
    <dxf>
      <font>
        <b val="0"/>
        <i/>
        <color theme="1" tint="0.499984740745262"/>
      </font>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FF66"/>
        </patternFill>
      </fill>
    </dxf>
    <dxf>
      <font>
        <b/>
        <i val="0"/>
        <color rgb="FF66FF33"/>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CC0000"/>
      <color rgb="FF66FF33"/>
      <color rgb="FF9ED56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57150</xdr:rowOff>
    </xdr:from>
    <xdr:to>
      <xdr:col>7</xdr:col>
      <xdr:colOff>1162050</xdr:colOff>
      <xdr:row>2</xdr:row>
      <xdr:rowOff>101080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075" y="57150"/>
          <a:ext cx="2085975" cy="520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390524</xdr:colOff>
      <xdr:row>0</xdr:row>
      <xdr:rowOff>19050</xdr:rowOff>
    </xdr:from>
    <xdr:to>
      <xdr:col>19</xdr:col>
      <xdr:colOff>685799</xdr:colOff>
      <xdr:row>1</xdr:row>
      <xdr:rowOff>177280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7599" y="19050"/>
          <a:ext cx="2085975" cy="520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34</xdr:row>
      <xdr:rowOff>0</xdr:rowOff>
    </xdr:from>
    <xdr:to>
      <xdr:col>13</xdr:col>
      <xdr:colOff>0</xdr:colOff>
      <xdr:row>34</xdr:row>
      <xdr:rowOff>0</xdr:rowOff>
    </xdr:to>
    <xdr:sp macro="" textlink="">
      <xdr:nvSpPr>
        <xdr:cNvPr id="17409" name="Line 1"/>
        <xdr:cNvSpPr>
          <a:spLocks noChangeShapeType="1"/>
        </xdr:cNvSpPr>
      </xdr:nvSpPr>
      <xdr:spPr bwMode="auto">
        <a:xfrm>
          <a:off x="6877050" y="213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43</xdr:row>
      <xdr:rowOff>0</xdr:rowOff>
    </xdr:from>
    <xdr:to>
      <xdr:col>13</xdr:col>
      <xdr:colOff>0</xdr:colOff>
      <xdr:row>43</xdr:row>
      <xdr:rowOff>0</xdr:rowOff>
    </xdr:to>
    <xdr:sp macro="" textlink="">
      <xdr:nvSpPr>
        <xdr:cNvPr id="17410" name="Line 2"/>
        <xdr:cNvSpPr>
          <a:spLocks noChangeShapeType="1"/>
        </xdr:cNvSpPr>
      </xdr:nvSpPr>
      <xdr:spPr bwMode="auto">
        <a:xfrm>
          <a:off x="6877050" y="359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51954</xdr:colOff>
      <xdr:row>0</xdr:row>
      <xdr:rowOff>8659</xdr:rowOff>
    </xdr:from>
    <xdr:to>
      <xdr:col>17</xdr:col>
      <xdr:colOff>423428</xdr:colOff>
      <xdr:row>2</xdr:row>
      <xdr:rowOff>193512</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3522" y="8659"/>
          <a:ext cx="1748269" cy="435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9</xdr:row>
      <xdr:rowOff>19050</xdr:rowOff>
    </xdr:from>
    <xdr:to>
      <xdr:col>1</xdr:col>
      <xdr:colOff>314325</xdr:colOff>
      <xdr:row>11</xdr:row>
      <xdr:rowOff>19050</xdr:rowOff>
    </xdr:to>
    <xdr:sp macro="" textlink="">
      <xdr:nvSpPr>
        <xdr:cNvPr id="6" name="Legende mit Pfeil nach unten 5"/>
        <xdr:cNvSpPr/>
      </xdr:nvSpPr>
      <xdr:spPr bwMode="auto">
        <a:xfrm>
          <a:off x="809625" y="1533525"/>
          <a:ext cx="266700" cy="323850"/>
        </a:xfrm>
        <a:prstGeom prst="downArrowCallou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de-DE" sz="1100" b="1"/>
            <a:t>1</a:t>
          </a:r>
        </a:p>
      </xdr:txBody>
    </xdr:sp>
    <xdr:clientData/>
  </xdr:twoCellAnchor>
  <xdr:twoCellAnchor>
    <xdr:from>
      <xdr:col>2</xdr:col>
      <xdr:colOff>571500</xdr:colOff>
      <xdr:row>5</xdr:row>
      <xdr:rowOff>9525</xdr:rowOff>
    </xdr:from>
    <xdr:to>
      <xdr:col>5</xdr:col>
      <xdr:colOff>152400</xdr:colOff>
      <xdr:row>8</xdr:row>
      <xdr:rowOff>19050</xdr:rowOff>
    </xdr:to>
    <xdr:sp macro="" textlink="">
      <xdr:nvSpPr>
        <xdr:cNvPr id="7" name="Textfeld 6"/>
        <xdr:cNvSpPr txBox="1"/>
      </xdr:nvSpPr>
      <xdr:spPr>
        <a:xfrm>
          <a:off x="2095500" y="876300"/>
          <a:ext cx="1866900"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de-DE" sz="1600" b="1"/>
            <a:t>Nur Prüfzeichnung</a:t>
          </a:r>
        </a:p>
      </xdr:txBody>
    </xdr:sp>
    <xdr:clientData/>
  </xdr:twoCellAnchor>
  <xdr:twoCellAnchor>
    <xdr:from>
      <xdr:col>0</xdr:col>
      <xdr:colOff>95250</xdr:colOff>
      <xdr:row>5</xdr:row>
      <xdr:rowOff>19050</xdr:rowOff>
    </xdr:from>
    <xdr:to>
      <xdr:col>2</xdr:col>
      <xdr:colOff>438150</xdr:colOff>
      <xdr:row>8</xdr:row>
      <xdr:rowOff>28575</xdr:rowOff>
    </xdr:to>
    <xdr:sp macro="" textlink="">
      <xdr:nvSpPr>
        <xdr:cNvPr id="8" name="Textfeld 7"/>
        <xdr:cNvSpPr txBox="1"/>
      </xdr:nvSpPr>
      <xdr:spPr>
        <a:xfrm>
          <a:off x="95250" y="885825"/>
          <a:ext cx="1866900"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de-DE" sz="1600" b="1"/>
            <a:t>Only</a:t>
          </a:r>
          <a:r>
            <a:rPr lang="de-DE" sz="1600" b="1" baseline="0"/>
            <a:t> Testdrawing</a:t>
          </a:r>
          <a:endParaRPr lang="de-DE"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609600</xdr:colOff>
      <xdr:row>52</xdr:row>
      <xdr:rowOff>38100</xdr:rowOff>
    </xdr:from>
    <xdr:to>
      <xdr:col>6</xdr:col>
      <xdr:colOff>1647825</xdr:colOff>
      <xdr:row>53</xdr:row>
      <xdr:rowOff>104775</xdr:rowOff>
    </xdr:to>
    <xdr:sp macro="" textlink="">
      <xdr:nvSpPr>
        <xdr:cNvPr id="19478" name="Line 22"/>
        <xdr:cNvSpPr>
          <a:spLocks noChangeShapeType="1"/>
        </xdr:cNvSpPr>
      </xdr:nvSpPr>
      <xdr:spPr bwMode="auto">
        <a:xfrm flipV="1">
          <a:off x="9934575" y="9448800"/>
          <a:ext cx="1038225" cy="24765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54</xdr:row>
      <xdr:rowOff>38100</xdr:rowOff>
    </xdr:from>
    <xdr:to>
      <xdr:col>6</xdr:col>
      <xdr:colOff>1647825</xdr:colOff>
      <xdr:row>55</xdr:row>
      <xdr:rowOff>104775</xdr:rowOff>
    </xdr:to>
    <xdr:sp macro="" textlink="">
      <xdr:nvSpPr>
        <xdr:cNvPr id="3" name="Line 22"/>
        <xdr:cNvSpPr>
          <a:spLocks noChangeShapeType="1"/>
        </xdr:cNvSpPr>
      </xdr:nvSpPr>
      <xdr:spPr bwMode="auto">
        <a:xfrm flipV="1">
          <a:off x="11458575" y="9810750"/>
          <a:ext cx="1038225" cy="24765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54</xdr:row>
      <xdr:rowOff>38100</xdr:rowOff>
    </xdr:from>
    <xdr:to>
      <xdr:col>6</xdr:col>
      <xdr:colOff>1647825</xdr:colOff>
      <xdr:row>55</xdr:row>
      <xdr:rowOff>104775</xdr:rowOff>
    </xdr:to>
    <xdr:sp macro="" textlink="">
      <xdr:nvSpPr>
        <xdr:cNvPr id="4" name="Line 22"/>
        <xdr:cNvSpPr>
          <a:spLocks noChangeShapeType="1"/>
        </xdr:cNvSpPr>
      </xdr:nvSpPr>
      <xdr:spPr bwMode="auto">
        <a:xfrm flipV="1">
          <a:off x="11458575" y="9810750"/>
          <a:ext cx="1038225" cy="24765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54</xdr:row>
      <xdr:rowOff>38100</xdr:rowOff>
    </xdr:from>
    <xdr:to>
      <xdr:col>6</xdr:col>
      <xdr:colOff>1647825</xdr:colOff>
      <xdr:row>55</xdr:row>
      <xdr:rowOff>104775</xdr:rowOff>
    </xdr:to>
    <xdr:sp macro="" textlink="">
      <xdr:nvSpPr>
        <xdr:cNvPr id="5" name="Line 22"/>
        <xdr:cNvSpPr>
          <a:spLocks noChangeShapeType="1"/>
        </xdr:cNvSpPr>
      </xdr:nvSpPr>
      <xdr:spPr bwMode="auto">
        <a:xfrm flipV="1">
          <a:off x="11458575" y="9810750"/>
          <a:ext cx="1038225" cy="24765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tabSelected="1" zoomScaleNormal="100" workbookViewId="0">
      <selection activeCell="C5" sqref="C5"/>
    </sheetView>
  </sheetViews>
  <sheetFormatPr baseColWidth="10" defaultColWidth="11.42578125" defaultRowHeight="14.25" x14ac:dyDescent="0.2"/>
  <cols>
    <col min="1" max="1" width="10.85546875" style="132" customWidth="1"/>
    <col min="2" max="2" width="11.42578125" style="132" customWidth="1"/>
    <col min="3" max="3" width="12.7109375" style="132" customWidth="1"/>
    <col min="4" max="4" width="5.28515625" style="132" customWidth="1"/>
    <col min="5" max="5" width="0.7109375" style="132" customWidth="1"/>
    <col min="6" max="6" width="11.7109375" style="132" bestFit="1" customWidth="1"/>
    <col min="7" max="7" width="11.42578125" style="132"/>
    <col min="8" max="8" width="20.7109375" style="132" customWidth="1"/>
    <col min="9" max="10" width="1.28515625" style="132" customWidth="1"/>
    <col min="11" max="11" width="3.140625" style="132" customWidth="1"/>
    <col min="12" max="12" width="2" style="132" customWidth="1"/>
    <col min="13" max="13" width="3.140625" style="132" customWidth="1"/>
    <col min="14" max="14" width="2" style="132" customWidth="1"/>
    <col min="15" max="15" width="11.42578125" style="132" customWidth="1"/>
    <col min="16" max="16" width="0.85546875" style="132" customWidth="1"/>
    <col min="17" max="17" width="9.85546875" style="132" customWidth="1"/>
    <col min="18" max="18" width="12.7109375" style="132" customWidth="1"/>
    <col min="19" max="16384" width="11.42578125" style="132"/>
  </cols>
  <sheetData>
    <row r="1" spans="1:18" ht="18.75" customHeight="1" x14ac:dyDescent="0.2">
      <c r="A1" s="426" t="str">
        <f>IF($C$5="deutsch",'Katalog-Catalogue'!B4,'Katalog-Catalogue'!C4)</f>
        <v>Fixing systems</v>
      </c>
      <c r="B1" s="427"/>
      <c r="C1" s="427"/>
      <c r="D1" s="427"/>
      <c r="E1" s="427"/>
      <c r="F1" s="427"/>
      <c r="G1" s="427"/>
      <c r="H1" s="153"/>
      <c r="I1" s="409" t="str">
        <f>IF($C$5="deutsch",'Katalog-Catalogue'!G2,'Katalog-Catalogue'!H2)</f>
        <v>Final result:</v>
      </c>
      <c r="J1" s="410"/>
      <c r="K1" s="410"/>
      <c r="L1" s="410"/>
      <c r="M1" s="410"/>
      <c r="N1" s="410"/>
      <c r="O1" s="410"/>
      <c r="P1" s="410"/>
      <c r="Q1" s="410"/>
      <c r="R1" s="407"/>
    </row>
    <row r="2" spans="1:18" ht="18.75" customHeight="1" x14ac:dyDescent="0.2">
      <c r="A2" s="428"/>
      <c r="B2" s="429"/>
      <c r="C2" s="429"/>
      <c r="D2" s="429"/>
      <c r="E2" s="429"/>
      <c r="F2" s="429"/>
      <c r="G2" s="429"/>
      <c r="H2" s="139"/>
      <c r="I2" s="411"/>
      <c r="J2" s="412"/>
      <c r="K2" s="412"/>
      <c r="L2" s="412"/>
      <c r="M2" s="412"/>
      <c r="N2" s="412"/>
      <c r="O2" s="412"/>
      <c r="P2" s="412"/>
      <c r="Q2" s="412"/>
      <c r="R2" s="408"/>
    </row>
    <row r="3" spans="1:18" ht="13.5" customHeight="1" x14ac:dyDescent="0.25">
      <c r="A3" s="430"/>
      <c r="B3" s="429"/>
      <c r="C3" s="429"/>
      <c r="D3" s="429"/>
      <c r="E3" s="429"/>
      <c r="F3" s="429"/>
      <c r="G3" s="429"/>
      <c r="H3" s="139"/>
      <c r="I3" s="431" t="str">
        <f>IF(AND($C$5="deutsch",'Deckblatt-Cover Sheet'!R1="P"),'Katalog-Catalogue'!G3,IF(AND($C$5="deutsch",'Deckblatt-Cover Sheet'!R1="O"),'Katalog-Catalogue'!G4,IF(AND($C$5="english",'Deckblatt-Cover Sheet'!R1="P"),'Katalog-Catalogue'!H3,IF(AND($C$5="english",'Deckblatt-Cover Sheet'!R1="O"),'Katalog-Catalogue'!H4,""))))</f>
        <v/>
      </c>
      <c r="J3" s="432"/>
      <c r="K3" s="432"/>
      <c r="L3" s="432"/>
      <c r="M3" s="432"/>
      <c r="N3" s="432"/>
      <c r="O3" s="432"/>
      <c r="P3" s="432"/>
      <c r="Q3" s="432"/>
      <c r="R3" s="408"/>
    </row>
    <row r="4" spans="1:18" ht="6.75" customHeight="1" thickBot="1" x14ac:dyDescent="0.3">
      <c r="A4" s="136"/>
      <c r="B4" s="137"/>
      <c r="C4" s="137"/>
      <c r="D4" s="137"/>
      <c r="E4" s="137"/>
      <c r="F4" s="137"/>
      <c r="G4" s="138"/>
      <c r="H4" s="137"/>
      <c r="I4" s="137"/>
      <c r="J4" s="137"/>
      <c r="K4" s="154"/>
      <c r="L4" s="154"/>
      <c r="M4" s="154"/>
      <c r="N4" s="154"/>
      <c r="O4" s="154"/>
      <c r="P4" s="154"/>
      <c r="Q4" s="154"/>
      <c r="R4" s="155"/>
    </row>
    <row r="5" spans="1:18" ht="18.75" thickBot="1" x14ac:dyDescent="0.25">
      <c r="A5" s="419" t="str">
        <f>IF($C$5="deutsch",'Katalog-Catalogue'!B6,'Katalog-Catalogue'!C6)</f>
        <v>Test report</v>
      </c>
      <c r="B5" s="420"/>
      <c r="C5" s="259" t="s">
        <v>226</v>
      </c>
      <c r="D5" s="259" t="str">
        <f>IF($C$5="deutsch",'Katalog-Catalogue'!B9,'Katalog-Catalogue'!C9)</f>
        <v>for</v>
      </c>
      <c r="E5" s="236"/>
      <c r="F5" s="435" t="str">
        <f>IF($C$5="deutsch",'Katalog-Catalogue'!B71,'Katalog-Catalogue'!C71)</f>
        <v>article description</v>
      </c>
      <c r="G5" s="436"/>
      <c r="H5" s="437"/>
      <c r="I5" s="353" t="str">
        <f>IF($C$5="deutsch",'Katalog-Catalogue'!B10,'Katalog-Catalogue'!C10)</f>
        <v>fischer article no.</v>
      </c>
      <c r="J5" s="354"/>
      <c r="K5" s="354"/>
      <c r="L5" s="354"/>
      <c r="M5" s="354"/>
      <c r="N5" s="354"/>
      <c r="O5" s="354"/>
      <c r="P5" s="355"/>
      <c r="Q5" s="433"/>
      <c r="R5" s="434"/>
    </row>
    <row r="6" spans="1:18" ht="7.5" customHeight="1" thickBot="1" x14ac:dyDescent="0.25">
      <c r="A6" s="148"/>
      <c r="B6" s="134"/>
      <c r="C6" s="134"/>
      <c r="D6" s="134"/>
      <c r="E6" s="134"/>
      <c r="F6" s="134"/>
      <c r="G6" s="134"/>
      <c r="H6" s="134"/>
      <c r="I6" s="134"/>
      <c r="J6" s="134"/>
      <c r="K6" s="134"/>
      <c r="L6" s="134"/>
      <c r="M6" s="134"/>
      <c r="N6" s="134"/>
      <c r="O6" s="134"/>
      <c r="P6" s="134"/>
      <c r="Q6" s="134"/>
      <c r="R6" s="140"/>
    </row>
    <row r="7" spans="1:18" ht="15.75" customHeight="1" thickBot="1" x14ac:dyDescent="0.3">
      <c r="A7" s="166" t="str">
        <f>IF($C$5="deutsch",'Katalog-Catalogue'!B3,'Katalog-Catalogue'!C3)</f>
        <v>Supplier:</v>
      </c>
      <c r="B7" s="423"/>
      <c r="C7" s="424"/>
      <c r="D7" s="425"/>
      <c r="E7" s="156"/>
      <c r="F7" s="166" t="str">
        <f>IF($C$5="deutsch",'Katalog-Catalogue'!B5,'Katalog-Catalogue'!C5)</f>
        <v>Customer:</v>
      </c>
      <c r="G7" s="358" t="s">
        <v>518</v>
      </c>
      <c r="H7" s="359"/>
      <c r="I7" s="134"/>
      <c r="J7" s="134"/>
      <c r="K7" s="346" t="str">
        <f>IF($C$5="deutsch",'Katalog-Catalogue'!B45,'Katalog-Catalogue'!C45)</f>
        <v>Sampling reason</v>
      </c>
      <c r="L7" s="347"/>
      <c r="M7" s="347"/>
      <c r="N7" s="347"/>
      <c r="O7" s="347"/>
      <c r="P7" s="347"/>
      <c r="Q7" s="347"/>
      <c r="R7" s="348"/>
    </row>
    <row r="8" spans="1:18" ht="12.75" customHeight="1" thickBot="1" x14ac:dyDescent="0.3">
      <c r="A8" s="167" t="str">
        <f>IF($C$5="deutsch",'Katalog-Catalogue'!B16,'Katalog-Catalogue'!C16)</f>
        <v>Address:</v>
      </c>
      <c r="B8" s="338"/>
      <c r="C8" s="339"/>
      <c r="D8" s="340"/>
      <c r="E8" s="156"/>
      <c r="F8" s="167" t="str">
        <f>IF($C$5="deutsch",'Katalog-Catalogue'!B16,'Katalog-Catalogue'!C16)</f>
        <v>Address:</v>
      </c>
      <c r="G8" s="360"/>
      <c r="H8" s="361"/>
      <c r="I8" s="134"/>
      <c r="J8" s="152"/>
      <c r="K8" s="134"/>
      <c r="L8" s="134"/>
      <c r="M8" s="152"/>
      <c r="N8" s="152"/>
      <c r="O8" s="134"/>
      <c r="P8" s="134"/>
      <c r="Q8" s="134"/>
      <c r="R8" s="140"/>
    </row>
    <row r="9" spans="1:18" ht="15.75" thickBot="1" x14ac:dyDescent="0.25">
      <c r="A9" s="158"/>
      <c r="B9" s="338"/>
      <c r="C9" s="339"/>
      <c r="D9" s="340"/>
      <c r="E9" s="156"/>
      <c r="F9" s="158"/>
      <c r="G9" s="360" t="s">
        <v>516</v>
      </c>
      <c r="H9" s="361"/>
      <c r="I9" s="134"/>
      <c r="J9" s="152"/>
      <c r="K9" s="201"/>
      <c r="L9" s="134"/>
      <c r="M9" s="344" t="str">
        <f>IF($C$5="deutsch",'Katalog-Catalogue'!B25,'Katalog-Catalogue'!C25)</f>
        <v>First-Off</v>
      </c>
      <c r="N9" s="344"/>
      <c r="O9" s="344"/>
      <c r="P9" s="344"/>
      <c r="Q9" s="344"/>
      <c r="R9" s="345"/>
    </row>
    <row r="10" spans="1:18" ht="15.75" thickBot="1" x14ac:dyDescent="0.25">
      <c r="A10" s="159"/>
      <c r="B10" s="341"/>
      <c r="C10" s="342"/>
      <c r="D10" s="343"/>
      <c r="E10" s="156"/>
      <c r="F10" s="159"/>
      <c r="G10" s="362" t="s">
        <v>517</v>
      </c>
      <c r="H10" s="363"/>
      <c r="I10" s="134"/>
      <c r="J10" s="152"/>
      <c r="K10" s="201"/>
      <c r="L10" s="134"/>
      <c r="M10" s="186" t="str">
        <f>IF($C$5="deutsch",'Katalog-Catalogue'!B29,'Katalog-Catalogue'!C29)</f>
        <v>Re-sampling</v>
      </c>
      <c r="N10" s="186"/>
      <c r="O10" s="186"/>
      <c r="P10" s="186"/>
      <c r="Q10" s="186"/>
      <c r="R10" s="187"/>
    </row>
    <row r="11" spans="1:18" ht="15.75" thickBot="1" x14ac:dyDescent="0.25">
      <c r="A11" s="148"/>
      <c r="B11" s="134"/>
      <c r="C11" s="134"/>
      <c r="D11" s="134"/>
      <c r="E11" s="134"/>
      <c r="F11" s="134"/>
      <c r="G11" s="134"/>
      <c r="H11" s="134"/>
      <c r="I11" s="134"/>
      <c r="J11" s="152"/>
      <c r="K11" s="201"/>
      <c r="L11" s="134"/>
      <c r="M11" s="186" t="str">
        <f>IF($C$5="deutsch",'Katalog-Catalogue'!B41,'Katalog-Catalogue'!C41)</f>
        <v>Product modification</v>
      </c>
      <c r="N11" s="186"/>
      <c r="O11" s="186"/>
      <c r="P11" s="186"/>
      <c r="Q11" s="186"/>
      <c r="R11" s="187"/>
    </row>
    <row r="12" spans="1:18" ht="15.75" thickBot="1" x14ac:dyDescent="0.3">
      <c r="A12" s="421" t="str">
        <f>IF($C$5="deutsch",'Katalog-Catalogue'!B12,'Katalog-Catalogue'!C12)</f>
        <v>Order-/project no.</v>
      </c>
      <c r="B12" s="422"/>
      <c r="C12" s="413"/>
      <c r="D12" s="414"/>
      <c r="E12" s="156"/>
      <c r="F12" s="364" t="str">
        <f>IF($C$5="deutsch",'Katalog-Catalogue'!B19,'Katalog-Catalogue'!C19)</f>
        <v>Distribution list</v>
      </c>
      <c r="G12" s="365"/>
      <c r="H12" s="366"/>
      <c r="I12" s="134"/>
      <c r="J12" s="152"/>
      <c r="K12" s="201"/>
      <c r="L12" s="134"/>
      <c r="M12" s="186" t="str">
        <f>IF($C$5="deutsch",'Katalog-Catalogue'!B42,'Katalog-Catalogue'!C42)</f>
        <v>Production relocation</v>
      </c>
      <c r="N12" s="186"/>
      <c r="O12" s="186"/>
      <c r="P12" s="186"/>
      <c r="Q12" s="186"/>
      <c r="R12" s="187"/>
    </row>
    <row r="13" spans="1:18" ht="15.75" thickBot="1" x14ac:dyDescent="0.3">
      <c r="A13" s="351" t="str">
        <f>IF($C$5="deutsch",'Katalog-Catalogue'!B23,'Katalog-Catalogue'!C23)</f>
        <v>(Raw) Material</v>
      </c>
      <c r="B13" s="352"/>
      <c r="C13" s="415"/>
      <c r="D13" s="416"/>
      <c r="E13" s="156"/>
      <c r="F13" s="203" t="str">
        <f>IF($C$5="deutsch",'Katalog-Catalogue'!B8,'Katalog-Catalogue'!C8)</f>
        <v>Dept.:</v>
      </c>
      <c r="G13" s="356" t="str">
        <f>IF($C$5="deutsch",'Katalog-Catalogue'!B7,'Katalog-Catalogue'!C7)</f>
        <v>Name:</v>
      </c>
      <c r="H13" s="357"/>
      <c r="I13" s="134"/>
      <c r="J13" s="152"/>
      <c r="K13" s="201"/>
      <c r="L13" s="134"/>
      <c r="M13" s="186" t="str">
        <f>IF($C$5="deutsch",'Katalog-Catalogue'!B46,'Katalog-Catalogue'!C46)</f>
        <v>Modification of the production process</v>
      </c>
      <c r="N13" s="186"/>
      <c r="O13" s="186"/>
      <c r="P13" s="186"/>
      <c r="Q13" s="186"/>
      <c r="R13" s="187"/>
    </row>
    <row r="14" spans="1:18" ht="15.75" thickBot="1" x14ac:dyDescent="0.3">
      <c r="A14" s="351" t="str">
        <f>IF($C$5="deutsch",'Katalog-Catalogue'!B21,'Katalog-Catalogue'!C21)</f>
        <v>Date of delivery</v>
      </c>
      <c r="B14" s="352"/>
      <c r="C14" s="417"/>
      <c r="D14" s="418"/>
      <c r="E14" s="156"/>
      <c r="F14" s="205"/>
      <c r="G14" s="349"/>
      <c r="H14" s="350"/>
      <c r="I14" s="134"/>
      <c r="J14" s="152"/>
      <c r="K14" s="201"/>
      <c r="L14" s="134"/>
      <c r="M14" s="186" t="str">
        <f>IF($C$5="deutsch",'Katalog-Catalogue'!B49,'Katalog-Catalogue'!C49)</f>
        <v>Longer interruption the production</v>
      </c>
      <c r="N14" s="186"/>
      <c r="O14" s="186"/>
      <c r="P14" s="186"/>
      <c r="Q14" s="186"/>
      <c r="R14" s="187"/>
    </row>
    <row r="15" spans="1:18" ht="15.75" thickBot="1" x14ac:dyDescent="0.3">
      <c r="A15" s="351" t="str">
        <f>IF($C$5="deutsch",'Katalog-Catalogue'!B22,'Katalog-Catalogue'!C22)</f>
        <v>Number samples</v>
      </c>
      <c r="B15" s="352"/>
      <c r="C15" s="401"/>
      <c r="D15" s="402"/>
      <c r="E15" s="156"/>
      <c r="F15" s="204"/>
      <c r="G15" s="349"/>
      <c r="H15" s="350"/>
      <c r="I15" s="134"/>
      <c r="J15" s="134"/>
      <c r="K15" s="201"/>
      <c r="L15" s="134"/>
      <c r="M15" s="344" t="str">
        <f>IF($C$5="deutsch",'Katalog-Catalogue'!B53,'Katalog-Catalogue'!C53)</f>
        <v>New sub-supplier</v>
      </c>
      <c r="N15" s="344"/>
      <c r="O15" s="344"/>
      <c r="P15" s="344"/>
      <c r="Q15" s="344"/>
      <c r="R15" s="345"/>
    </row>
    <row r="16" spans="1:18" ht="15.75" thickBot="1" x14ac:dyDescent="0.3">
      <c r="A16" s="351" t="str">
        <f>IF($C$5="deutsch",'Katalog-Catalogue'!B28,'Katalog-Catalogue'!C28)</f>
        <v>Number tested</v>
      </c>
      <c r="B16" s="352"/>
      <c r="C16" s="401"/>
      <c r="D16" s="402"/>
      <c r="E16" s="156"/>
      <c r="F16" s="204"/>
      <c r="G16" s="349"/>
      <c r="H16" s="350"/>
      <c r="I16" s="134"/>
      <c r="J16" s="134"/>
      <c r="K16" s="201"/>
      <c r="L16" s="134"/>
      <c r="M16" s="344" t="str">
        <f>IF($C$5="deutsch",'Katalog-Catalogue'!B26,'Katalog-Catalogue'!C26)</f>
        <v>Measure capture</v>
      </c>
      <c r="N16" s="344"/>
      <c r="O16" s="344"/>
      <c r="P16" s="344"/>
      <c r="Q16" s="344"/>
      <c r="R16" s="345"/>
    </row>
    <row r="17" spans="1:22" ht="15.75" thickBot="1" x14ac:dyDescent="0.3">
      <c r="A17" s="351" t="str">
        <f>IF($C$5="deutsch",'Katalog-Catalogue'!B18,'Katalog-Catalogue'!C18)</f>
        <v>Drawing no.</v>
      </c>
      <c r="B17" s="352"/>
      <c r="C17" s="401"/>
      <c r="D17" s="402"/>
      <c r="E17" s="156"/>
      <c r="F17" s="204"/>
      <c r="G17" s="349"/>
      <c r="H17" s="350"/>
      <c r="I17" s="134"/>
      <c r="J17" s="134"/>
      <c r="K17" s="134"/>
      <c r="L17" s="134"/>
      <c r="M17" s="152"/>
      <c r="N17" s="152"/>
      <c r="O17" s="134"/>
      <c r="P17" s="134"/>
      <c r="Q17" s="134"/>
      <c r="R17" s="140"/>
    </row>
    <row r="18" spans="1:22" ht="15.75" customHeight="1" thickBot="1" x14ac:dyDescent="0.3">
      <c r="A18" s="351" t="str">
        <f>IF($C$5="deutsch",'Katalog-Catalogue'!B13,'Katalog-Catalogue'!C13)</f>
        <v>Drawing index/date</v>
      </c>
      <c r="B18" s="352"/>
      <c r="C18" s="401"/>
      <c r="D18" s="402"/>
      <c r="E18" s="156"/>
      <c r="F18" s="204"/>
      <c r="G18" s="349"/>
      <c r="H18" s="350"/>
      <c r="I18" s="134"/>
      <c r="J18" s="134"/>
      <c r="K18" s="346" t="str">
        <f>IF($C$5="deutsch",'Katalog-Catalogue'!B62,'Katalog-Catalogue'!C62)</f>
        <v>Attachment</v>
      </c>
      <c r="L18" s="347"/>
      <c r="M18" s="347"/>
      <c r="N18" s="347"/>
      <c r="O18" s="347"/>
      <c r="P18" s="347"/>
      <c r="Q18" s="347"/>
      <c r="R18" s="348"/>
    </row>
    <row r="19" spans="1:22" ht="16.5" customHeight="1" thickBot="1" x14ac:dyDescent="0.3">
      <c r="A19" s="351" t="str">
        <f>IF($C$5="deutsch",'Katalog-Catalogue'!B27,'Katalog-Catalogue'!C27)</f>
        <v>Status in SAP-PLM</v>
      </c>
      <c r="B19" s="352"/>
      <c r="C19" s="403"/>
      <c r="D19" s="404"/>
      <c r="E19" s="156"/>
      <c r="F19" s="205"/>
      <c r="G19" s="349"/>
      <c r="H19" s="350"/>
      <c r="I19" s="134"/>
      <c r="J19" s="134"/>
      <c r="K19" s="152"/>
      <c r="L19" s="134"/>
      <c r="M19" s="134"/>
      <c r="N19" s="134"/>
      <c r="O19" s="134"/>
      <c r="P19" s="134"/>
      <c r="Q19" s="134"/>
      <c r="R19" s="140"/>
    </row>
    <row r="20" spans="1:22" ht="15.75" thickBot="1" x14ac:dyDescent="0.3">
      <c r="A20" s="351" t="str">
        <f>IF($C$5="deutsch",'Katalog-Catalogue'!B54,'Katalog-Catalogue'!C54)</f>
        <v>Toolnumber</v>
      </c>
      <c r="B20" s="352"/>
      <c r="C20" s="376"/>
      <c r="D20" s="378"/>
      <c r="E20" s="156"/>
      <c r="F20" s="205"/>
      <c r="G20" s="349"/>
      <c r="H20" s="350"/>
      <c r="I20" s="134"/>
      <c r="J20" s="207"/>
      <c r="K20" s="201"/>
      <c r="L20" s="134"/>
      <c r="M20" s="344" t="str">
        <f>IF($C$5="deutsch",'Katalog-Catalogue'!B43,'Katalog-Catalogue'!C43)</f>
        <v>Report Overview</v>
      </c>
      <c r="N20" s="344"/>
      <c r="O20" s="344"/>
      <c r="P20" s="344"/>
      <c r="Q20" s="344"/>
      <c r="R20" s="345"/>
    </row>
    <row r="21" spans="1:22" ht="15.75" thickBot="1" x14ac:dyDescent="0.3">
      <c r="A21" s="351" t="str">
        <f>IF($C$5="deutsch",'Katalog-Catalogue'!B55,'Katalog-Catalogue'!C55)</f>
        <v>Subjectnumber</v>
      </c>
      <c r="B21" s="352"/>
      <c r="C21" s="401"/>
      <c r="D21" s="402"/>
      <c r="E21" s="156"/>
      <c r="F21" s="205"/>
      <c r="G21" s="349"/>
      <c r="H21" s="350"/>
      <c r="I21" s="134"/>
      <c r="J21" s="207"/>
      <c r="K21" s="201"/>
      <c r="L21" s="134"/>
      <c r="M21" s="344" t="str">
        <f>IF($C$5="deutsch",'Katalog-Catalogue'!B56,'Katalog-Catalogue'!C56)</f>
        <v>Report Values</v>
      </c>
      <c r="N21" s="344"/>
      <c r="O21" s="344"/>
      <c r="P21" s="344"/>
      <c r="Q21" s="344"/>
      <c r="R21" s="345"/>
    </row>
    <row r="22" spans="1:22" ht="15.75" thickBot="1" x14ac:dyDescent="0.3">
      <c r="A22" s="440" t="str">
        <f>IF($C$5="deutsch",'Katalog-Catalogue'!B17,'Katalog-Catalogue'!C17)</f>
        <v>Sampletest supplier</v>
      </c>
      <c r="B22" s="441"/>
      <c r="C22" s="405"/>
      <c r="D22" s="406"/>
      <c r="E22" s="157"/>
      <c r="F22" s="206"/>
      <c r="G22" s="438"/>
      <c r="H22" s="439"/>
      <c r="I22" s="134"/>
      <c r="J22" s="207"/>
      <c r="K22" s="201"/>
      <c r="L22" s="134"/>
      <c r="M22" s="344" t="str">
        <f>IF($C$5="deutsch",'Katalog-Catalogue'!B57,'Katalog-Catalogue'!C57)</f>
        <v>Drawing</v>
      </c>
      <c r="N22" s="344"/>
      <c r="O22" s="344"/>
      <c r="P22" s="344"/>
      <c r="Q22" s="344"/>
      <c r="R22" s="345"/>
    </row>
    <row r="23" spans="1:22" ht="15.75" thickBot="1" x14ac:dyDescent="0.25">
      <c r="A23" s="149"/>
      <c r="B23" s="134"/>
      <c r="C23" s="134"/>
      <c r="D23" s="134"/>
      <c r="E23" s="134"/>
      <c r="F23" s="152"/>
      <c r="G23" s="134"/>
      <c r="H23" s="134"/>
      <c r="I23" s="134"/>
      <c r="J23" s="207"/>
      <c r="K23" s="201"/>
      <c r="L23" s="134"/>
      <c r="M23" s="344" t="str">
        <f>IF($C$5="deutsch",'Katalog-Catalogue'!B58,'Katalog-Catalogue'!C58)</f>
        <v>Materialtest</v>
      </c>
      <c r="N23" s="344"/>
      <c r="O23" s="344"/>
      <c r="P23" s="344"/>
      <c r="Q23" s="344"/>
      <c r="R23" s="345"/>
    </row>
    <row r="24" spans="1:22" ht="15.75" thickBot="1" x14ac:dyDescent="0.25">
      <c r="A24" s="149"/>
      <c r="B24" s="134"/>
      <c r="C24" s="134"/>
      <c r="D24" s="134"/>
      <c r="E24" s="134"/>
      <c r="F24" s="152"/>
      <c r="G24" s="134"/>
      <c r="H24" s="134"/>
      <c r="I24" s="134"/>
      <c r="J24" s="207"/>
      <c r="K24" s="201"/>
      <c r="L24" s="134"/>
      <c r="M24" s="344" t="str">
        <f>IF($C$5="deutsch",'Katalog-Catalogue'!B72,'Katalog-Catalogue'!C72)</f>
        <v>Product data sheet</v>
      </c>
      <c r="N24" s="344"/>
      <c r="O24" s="344"/>
      <c r="P24" s="344"/>
      <c r="Q24" s="344"/>
      <c r="R24" s="345"/>
    </row>
    <row r="25" spans="1:22" ht="15.75" thickBot="1" x14ac:dyDescent="0.25">
      <c r="A25" s="346" t="str">
        <f>IF($C$5="deutsch",'Katalog-Catalogue'!B68,'Katalog-Catalogue'!C68)</f>
        <v>Confirmation supplier (only extern)</v>
      </c>
      <c r="B25" s="347"/>
      <c r="C25" s="347"/>
      <c r="D25" s="348"/>
      <c r="E25" s="134"/>
      <c r="F25" s="346" t="str">
        <f>IF($C$5="deutsch",'Katalog-Catalogue'!B67,'Katalog-Catalogue'!C67)</f>
        <v>Confirmation customer</v>
      </c>
      <c r="G25" s="347"/>
      <c r="H25" s="348"/>
      <c r="I25" s="134"/>
      <c r="J25" s="207"/>
      <c r="K25" s="201"/>
      <c r="L25" s="134"/>
      <c r="M25" s="344" t="str">
        <f>IF($C$5="deutsch",'Katalog-Catalogue'!B59,'Katalog-Catalogue'!C59)</f>
        <v>Proof of process qualification</v>
      </c>
      <c r="N25" s="344"/>
      <c r="O25" s="344"/>
      <c r="P25" s="344"/>
      <c r="Q25" s="344"/>
      <c r="R25" s="345"/>
    </row>
    <row r="26" spans="1:22" ht="15.75" thickBot="1" x14ac:dyDescent="0.3">
      <c r="A26" s="166" t="s">
        <v>467</v>
      </c>
      <c r="B26" s="383"/>
      <c r="C26" s="384"/>
      <c r="D26" s="385"/>
      <c r="E26" s="134"/>
      <c r="F26" s="166" t="s">
        <v>467</v>
      </c>
      <c r="G26" s="368"/>
      <c r="H26" s="369"/>
      <c r="I26" s="134"/>
      <c r="J26" s="207"/>
      <c r="K26" s="201"/>
      <c r="L26" s="134"/>
      <c r="M26" s="344" t="str">
        <f>IF($C$5="deutsch",'Katalog-Catalogue'!B60,'Katalog-Catalogue'!C60)</f>
        <v>Proof of test equipment qualification</v>
      </c>
      <c r="N26" s="344"/>
      <c r="O26" s="344"/>
      <c r="P26" s="344"/>
      <c r="Q26" s="344"/>
      <c r="R26" s="345"/>
    </row>
    <row r="27" spans="1:22" ht="15.75" thickBot="1" x14ac:dyDescent="0.3">
      <c r="A27" s="168" t="str">
        <f>IF($C$5="deutsch",'Katalog-Catalogue'!B8,'Katalog-Catalogue'!C8)</f>
        <v>Dept.:</v>
      </c>
      <c r="B27" s="376"/>
      <c r="C27" s="377"/>
      <c r="D27" s="378"/>
      <c r="E27" s="134"/>
      <c r="F27" s="168" t="str">
        <f>IF($C$5="deutsch",'Katalog-Catalogue'!B8,'Katalog-Catalogue'!C8)</f>
        <v>Dept.:</v>
      </c>
      <c r="G27" s="381"/>
      <c r="H27" s="380"/>
      <c r="I27" s="134"/>
      <c r="J27" s="207"/>
      <c r="K27" s="201"/>
      <c r="L27" s="148"/>
      <c r="M27" s="344" t="str">
        <f>IF($C$5="deutsch",'Katalog-Catalogue'!B61,'Katalog-Catalogue'!C61)</f>
        <v>Others (Information, …)</v>
      </c>
      <c r="N27" s="344"/>
      <c r="O27" s="344"/>
      <c r="P27" s="344"/>
      <c r="Q27" s="344"/>
      <c r="R27" s="345"/>
    </row>
    <row r="28" spans="1:22" ht="15.75" thickBot="1" x14ac:dyDescent="0.3">
      <c r="A28" s="168" t="str">
        <f>IF($C$5="deutsch",'Katalog-Catalogue'!B64,'Katalog-Catalogue'!C64)</f>
        <v>Phone:</v>
      </c>
      <c r="B28" s="376"/>
      <c r="C28" s="377"/>
      <c r="D28" s="378"/>
      <c r="E28" s="134"/>
      <c r="F28" s="168" t="str">
        <f>IF($C$5="deutsch",'Katalog-Catalogue'!B64,'Katalog-Catalogue'!C64)</f>
        <v>Phone:</v>
      </c>
      <c r="G28" s="381"/>
      <c r="H28" s="380"/>
      <c r="I28" s="134"/>
      <c r="J28" s="134"/>
      <c r="K28" s="151"/>
      <c r="L28" s="134"/>
      <c r="M28" s="152"/>
      <c r="N28" s="134"/>
      <c r="O28" s="134"/>
      <c r="P28" s="134"/>
      <c r="Q28" s="134"/>
      <c r="R28" s="140"/>
    </row>
    <row r="29" spans="1:22" ht="15" x14ac:dyDescent="0.25">
      <c r="A29" s="168" t="str">
        <f>IF($C$5="deutsch",'Katalog-Catalogue'!B63,'Katalog-Catalogue'!C63)</f>
        <v>E-mail:</v>
      </c>
      <c r="B29" s="376"/>
      <c r="C29" s="377"/>
      <c r="D29" s="378"/>
      <c r="E29" s="134"/>
      <c r="F29" s="168" t="str">
        <f>IF($C$5="deutsch",'Katalog-Catalogue'!B63,'Katalog-Catalogue'!C63)</f>
        <v>E-mail:</v>
      </c>
      <c r="G29" s="381"/>
      <c r="H29" s="380"/>
      <c r="I29" s="134"/>
      <c r="J29" s="134"/>
      <c r="K29" s="386" t="str">
        <f>IF($C$5="deutsch",'Katalog-Catalogue'!B37,'Katalog-Catalogue'!C37)</f>
        <v>Remarks</v>
      </c>
      <c r="L29" s="387"/>
      <c r="M29" s="387"/>
      <c r="N29" s="387"/>
      <c r="O29" s="387"/>
      <c r="P29" s="387"/>
      <c r="Q29" s="387"/>
      <c r="R29" s="388"/>
      <c r="V29" s="202"/>
    </row>
    <row r="30" spans="1:22" ht="14.25" customHeight="1" x14ac:dyDescent="0.25">
      <c r="A30" s="168" t="str">
        <f>IF($C$5="deutsch",'Katalog-Catalogue'!B30,'Katalog-Catalogue'!C30)</f>
        <v>Date:</v>
      </c>
      <c r="B30" s="376"/>
      <c r="C30" s="377"/>
      <c r="D30" s="378"/>
      <c r="E30" s="134"/>
      <c r="F30" s="168" t="str">
        <f>IF($C$5="deutsch",'Katalog-Catalogue'!B30,'Katalog-Catalogue'!C30)</f>
        <v>Date:</v>
      </c>
      <c r="G30" s="379"/>
      <c r="H30" s="380"/>
      <c r="I30" s="134"/>
      <c r="J30" s="134"/>
      <c r="K30" s="389"/>
      <c r="L30" s="390"/>
      <c r="M30" s="390"/>
      <c r="N30" s="390"/>
      <c r="O30" s="390"/>
      <c r="P30" s="390"/>
      <c r="Q30" s="390"/>
      <c r="R30" s="391"/>
    </row>
    <row r="31" spans="1:22" ht="14.25" customHeight="1" x14ac:dyDescent="0.2">
      <c r="A31" s="442"/>
      <c r="B31" s="443"/>
      <c r="C31" s="443"/>
      <c r="D31" s="444"/>
      <c r="E31" s="134"/>
      <c r="F31" s="370"/>
      <c r="G31" s="371"/>
      <c r="H31" s="372"/>
      <c r="I31" s="134"/>
      <c r="J31" s="134"/>
      <c r="K31" s="392"/>
      <c r="L31" s="393"/>
      <c r="M31" s="393"/>
      <c r="N31" s="393"/>
      <c r="O31" s="393"/>
      <c r="P31" s="393"/>
      <c r="Q31" s="393"/>
      <c r="R31" s="394"/>
    </row>
    <row r="32" spans="1:22" x14ac:dyDescent="0.2">
      <c r="A32" s="445"/>
      <c r="B32" s="446"/>
      <c r="C32" s="446"/>
      <c r="D32" s="447"/>
      <c r="E32" s="163"/>
      <c r="F32" s="373"/>
      <c r="G32" s="374"/>
      <c r="H32" s="375"/>
      <c r="I32" s="134"/>
      <c r="J32" s="134"/>
      <c r="K32" s="392"/>
      <c r="L32" s="393"/>
      <c r="M32" s="393"/>
      <c r="N32" s="393"/>
      <c r="O32" s="393"/>
      <c r="P32" s="393"/>
      <c r="Q32" s="393"/>
      <c r="R32" s="394"/>
    </row>
    <row r="33" spans="1:21" ht="15.75" thickBot="1" x14ac:dyDescent="0.25">
      <c r="A33" s="398" t="str">
        <f>IF($C$5="deutsch",'Katalog-Catalogue'!B65,'Katalog-Catalogue'!C65)</f>
        <v>Signature</v>
      </c>
      <c r="B33" s="399"/>
      <c r="C33" s="399"/>
      <c r="D33" s="400"/>
      <c r="E33" s="163"/>
      <c r="F33" s="169" t="str">
        <f>IF($C$5="deutsch",'Katalog-Catalogue'!B65,'Katalog-Catalogue'!C65)</f>
        <v>Signature</v>
      </c>
      <c r="G33" s="160"/>
      <c r="H33" s="161"/>
      <c r="I33" s="134"/>
      <c r="J33" s="134"/>
      <c r="K33" s="395"/>
      <c r="L33" s="396"/>
      <c r="M33" s="396"/>
      <c r="N33" s="396"/>
      <c r="O33" s="396"/>
      <c r="P33" s="396"/>
      <c r="Q33" s="396"/>
      <c r="R33" s="397"/>
    </row>
    <row r="34" spans="1:21" ht="9.75" customHeight="1" thickBot="1" x14ac:dyDescent="0.25">
      <c r="A34" s="150"/>
      <c r="B34" s="382"/>
      <c r="C34" s="382"/>
      <c r="D34" s="164"/>
      <c r="E34" s="164"/>
      <c r="F34" s="141"/>
      <c r="G34" s="141"/>
      <c r="H34" s="141"/>
      <c r="I34" s="141"/>
      <c r="J34" s="141"/>
      <c r="K34" s="141"/>
      <c r="L34" s="141"/>
      <c r="M34" s="141"/>
      <c r="N34" s="141"/>
      <c r="O34" s="141"/>
      <c r="P34" s="141"/>
      <c r="Q34" s="141"/>
      <c r="R34" s="142"/>
      <c r="U34" s="147"/>
    </row>
    <row r="35" spans="1:21" x14ac:dyDescent="0.2">
      <c r="A35" s="162" t="str">
        <f>IF($C$5="deutsch",'Katalog-Catalogue'!B66,'Katalog-Catalogue'!C66)</f>
        <v>mandatory field</v>
      </c>
      <c r="B35" s="162"/>
      <c r="C35" s="165"/>
      <c r="D35" s="146"/>
      <c r="E35" s="135"/>
      <c r="F35" s="133"/>
      <c r="G35" s="367"/>
      <c r="H35" s="367"/>
      <c r="K35" s="133"/>
    </row>
    <row r="36" spans="1:21" x14ac:dyDescent="0.2">
      <c r="A36" s="133"/>
      <c r="B36" s="367"/>
      <c r="C36" s="367"/>
      <c r="D36" s="146"/>
      <c r="E36" s="135"/>
      <c r="K36" s="133"/>
    </row>
    <row r="37" spans="1:21" x14ac:dyDescent="0.2">
      <c r="A37" s="133"/>
      <c r="B37" s="367"/>
      <c r="C37" s="367"/>
      <c r="D37" s="146"/>
      <c r="E37" s="135"/>
      <c r="F37" s="133"/>
      <c r="G37" s="367"/>
      <c r="H37" s="367"/>
    </row>
  </sheetData>
  <sheetProtection password="CAAB" sheet="1" objects="1" scenarios="1" selectLockedCells="1"/>
  <mergeCells count="84">
    <mergeCell ref="B37:C37"/>
    <mergeCell ref="G37:H37"/>
    <mergeCell ref="A1:G3"/>
    <mergeCell ref="B36:C36"/>
    <mergeCell ref="I3:Q3"/>
    <mergeCell ref="Q5:R5"/>
    <mergeCell ref="F5:H5"/>
    <mergeCell ref="A13:B13"/>
    <mergeCell ref="A14:B14"/>
    <mergeCell ref="G20:H20"/>
    <mergeCell ref="G21:H21"/>
    <mergeCell ref="G22:H22"/>
    <mergeCell ref="A20:B20"/>
    <mergeCell ref="A22:B22"/>
    <mergeCell ref="A31:D32"/>
    <mergeCell ref="C17:D17"/>
    <mergeCell ref="R1:R3"/>
    <mergeCell ref="I1:Q2"/>
    <mergeCell ref="A15:B15"/>
    <mergeCell ref="A16:B16"/>
    <mergeCell ref="A17:B17"/>
    <mergeCell ref="M15:R15"/>
    <mergeCell ref="M16:R16"/>
    <mergeCell ref="C12:D12"/>
    <mergeCell ref="C13:D13"/>
    <mergeCell ref="C14:D14"/>
    <mergeCell ref="C15:D15"/>
    <mergeCell ref="C16:D16"/>
    <mergeCell ref="A5:B5"/>
    <mergeCell ref="A12:B12"/>
    <mergeCell ref="B7:D7"/>
    <mergeCell ref="B8:D8"/>
    <mergeCell ref="K30:R33"/>
    <mergeCell ref="A33:D33"/>
    <mergeCell ref="C18:D18"/>
    <mergeCell ref="C19:D19"/>
    <mergeCell ref="C20:D20"/>
    <mergeCell ref="A25:D25"/>
    <mergeCell ref="F25:H25"/>
    <mergeCell ref="A21:B21"/>
    <mergeCell ref="C21:D21"/>
    <mergeCell ref="C22:D22"/>
    <mergeCell ref="M20:R20"/>
    <mergeCell ref="G18:H18"/>
    <mergeCell ref="M24:R24"/>
    <mergeCell ref="M25:R25"/>
    <mergeCell ref="G35:H35"/>
    <mergeCell ref="G26:H26"/>
    <mergeCell ref="M27:R27"/>
    <mergeCell ref="F31:H32"/>
    <mergeCell ref="B30:D30"/>
    <mergeCell ref="B29:D29"/>
    <mergeCell ref="G30:H30"/>
    <mergeCell ref="G29:H29"/>
    <mergeCell ref="B34:C34"/>
    <mergeCell ref="G27:H27"/>
    <mergeCell ref="G28:H28"/>
    <mergeCell ref="B26:D26"/>
    <mergeCell ref="B27:D27"/>
    <mergeCell ref="B28:D28"/>
    <mergeCell ref="K29:R29"/>
    <mergeCell ref="M26:R26"/>
    <mergeCell ref="I5:P5"/>
    <mergeCell ref="G13:H13"/>
    <mergeCell ref="M9:R9"/>
    <mergeCell ref="K7:R7"/>
    <mergeCell ref="G7:H7"/>
    <mergeCell ref="G8:H8"/>
    <mergeCell ref="G9:H9"/>
    <mergeCell ref="G10:H10"/>
    <mergeCell ref="F12:H12"/>
    <mergeCell ref="B9:D9"/>
    <mergeCell ref="B10:D10"/>
    <mergeCell ref="M21:R21"/>
    <mergeCell ref="M22:R22"/>
    <mergeCell ref="M23:R23"/>
    <mergeCell ref="K18:R18"/>
    <mergeCell ref="G19:H19"/>
    <mergeCell ref="G14:H14"/>
    <mergeCell ref="G15:H15"/>
    <mergeCell ref="G16:H16"/>
    <mergeCell ref="G17:H17"/>
    <mergeCell ref="A18:B18"/>
    <mergeCell ref="A19:B19"/>
  </mergeCells>
  <conditionalFormatting sqref="R1:R2">
    <cfRule type="containsText" dxfId="87" priority="14" stopIfTrue="1" operator="containsText" text="O">
      <formula>NOT(ISERROR(SEARCH("O",R1)))</formula>
    </cfRule>
    <cfRule type="containsText" dxfId="86" priority="15" stopIfTrue="1" operator="containsText" text="P">
      <formula>NOT(ISERROR(SEARCH("P",R1)))</formula>
    </cfRule>
  </conditionalFormatting>
  <conditionalFormatting sqref="Q5:R5">
    <cfRule type="cellIs" dxfId="85" priority="7" operator="equal">
      <formula>$S$2</formula>
    </cfRule>
  </conditionalFormatting>
  <conditionalFormatting sqref="R1:R3">
    <cfRule type="cellIs" dxfId="84" priority="6" operator="equal">
      <formula>$S$2</formula>
    </cfRule>
  </conditionalFormatting>
  <conditionalFormatting sqref="B7 G7:H7 C16:D18">
    <cfRule type="cellIs" dxfId="83" priority="5" operator="equal">
      <formula>$S$2</formula>
    </cfRule>
  </conditionalFormatting>
  <conditionalFormatting sqref="A31">
    <cfRule type="cellIs" dxfId="82" priority="2" operator="equal">
      <formula>$S$2</formula>
    </cfRule>
  </conditionalFormatting>
  <conditionalFormatting sqref="B26:B30">
    <cfRule type="cellIs" dxfId="81" priority="3" operator="equal">
      <formula>$S$2</formula>
    </cfRule>
  </conditionalFormatting>
  <dataValidations count="6">
    <dataValidation type="list" allowBlank="1" showInputMessage="1" showErrorMessage="1" sqref="C5">
      <formula1>Sprache</formula1>
    </dataValidation>
    <dataValidation type="list" allowBlank="1" showInputMessage="1" showErrorMessage="1" sqref="E19 C19:D19">
      <formula1>SAP_PLM</formula1>
    </dataValidation>
    <dataValidation errorStyle="information" operator="equal" allowBlank="1" showInputMessage="1" showErrorMessage="1" errorTitle="8-stellig" error="die Zeichnungsnummer ist 8-stellig" sqref="C17:D17"/>
    <dataValidation type="list" showInputMessage="1" showErrorMessage="1" sqref="K9:K16 K20:K27">
      <formula1>X</formula1>
    </dataValidation>
    <dataValidation type="whole" allowBlank="1" showInputMessage="1" showErrorMessage="1" errorTitle="Prüfbericht zu klein" error="Der Prüfbericht ist für die Prüfung von bis zu10 Teilen erstellt. Wenn sie mehr Muster prüfen möchten, laden sie sich bitte einen größeren Prüfbericht herunter." sqref="C16:D16">
      <formula1>1</formula1>
      <formula2>10</formula2>
    </dataValidation>
    <dataValidation type="list" allowBlank="1" showInputMessage="1" showErrorMessage="1" prompt="Aus Pull-Down-Menü wählen:_x000a_P   Teile entsprechen der Zeichnung_x000a_O   Teile entsprechen nicht der Zeichnung_x000a__x000a_Choose from pull down menue:_x000a_P    Parts comply with drawing_x000a_O   Parts do not comply with drawing" sqref="R1:R3">
      <formula1>GR</formula1>
    </dataValidation>
  </dataValidations>
  <pageMargins left="0.78740157480314965" right="0.70866141732283472" top="0.39370078740157483" bottom="0.98425196850393704" header="0.27559055118110237" footer="0.51181102362204722"/>
  <pageSetup paperSize="9" orientation="landscape" r:id="rId1"/>
  <headerFooter alignWithMargins="0">
    <oddFooter xml:space="preserve">&amp;L&amp;6&amp;F - &amp;A - erstellt/created 07.04.2017 T-QSH/ HST&amp;C&amp;6&amp;P / &amp;N&amp;R&amp;6Gedruckt/printed &amp;D - &amp;T&amp;9
</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equal" id="{8BFFAEA9-7E26-4DE0-91FA-E47E96D44A38}">
            <xm:f>'Katalog-Catalogue'!$C$71</xm:f>
            <x14:dxf>
              <font>
                <b val="0"/>
                <i/>
                <color theme="1" tint="0.499984740745262"/>
              </font>
              <fill>
                <patternFill>
                  <bgColor rgb="FFFFFF66"/>
                </patternFill>
              </fill>
            </x14:dxf>
          </x14:cfRule>
          <x14:cfRule type="cellIs" priority="8" operator="equal" id="{7C5BE850-DA3E-4A92-9543-1CCBCB4B3C5B}">
            <xm:f>'Katalog-Catalogue'!$B$71</xm:f>
            <x14:dxf>
              <font>
                <b val="0"/>
                <i/>
                <color theme="1" tint="0.499984740745262"/>
              </font>
              <fill>
                <patternFill>
                  <bgColor rgb="FFFFFF66"/>
                </patternFill>
              </fill>
            </x14:dxf>
          </x14:cfRule>
          <xm:sqref>F5:H5</xm:sqref>
        </x14:conditionalFormatting>
        <x14:conditionalFormatting xmlns:xm="http://schemas.microsoft.com/office/excel/2006/main">
          <x14:cfRule type="cellIs" priority="12" stopIfTrue="1" operator="equal" id="{ECDD5CD5-EBAE-4963-A4CC-73B4E7C360A8}">
            <xm:f>'Katalog-Catalogue'!$G$3</xm:f>
            <x14:dxf>
              <font>
                <b/>
                <i val="0"/>
                <condense val="0"/>
                <extend val="0"/>
                <color indexed="11"/>
              </font>
            </x14:dxf>
          </x14:cfRule>
          <x14:cfRule type="cellIs" priority="13" stopIfTrue="1" operator="equal" id="{3E3B22E8-0AC3-4C74-AD72-3F336CEC6379}">
            <xm:f>'Katalog-Catalogue'!$G$4</xm:f>
            <x14:dxf>
              <font>
                <b/>
                <i val="0"/>
                <condense val="0"/>
                <extend val="0"/>
                <color indexed="10"/>
              </font>
            </x14:dxf>
          </x14:cfRule>
          <xm:sqref>I3</xm:sqref>
        </x14:conditionalFormatting>
        <x14:conditionalFormatting xmlns:xm="http://schemas.microsoft.com/office/excel/2006/main">
          <x14:cfRule type="containsText" priority="10" stopIfTrue="1" operator="containsText" id="{8703617D-F3EF-4C29-8686-B7729EF90303}">
            <xm:f>NOT(ISERROR(SEARCH('Katalog-Catalogue'!$H$3,I3)))</xm:f>
            <xm:f>'Katalog-Catalogue'!$H$3</xm:f>
            <x14:dxf>
              <font>
                <b/>
                <i val="0"/>
                <color rgb="FF66FF33"/>
              </font>
              <fill>
                <patternFill patternType="none">
                  <bgColor auto="1"/>
                </patternFill>
              </fill>
            </x14:dxf>
          </x14:cfRule>
          <x14:cfRule type="containsText" priority="11" stopIfTrue="1" operator="containsText" id="{B9806847-FD3A-43BE-92B3-695174DD6BE3}">
            <xm:f>NOT(ISERROR(SEARCH('Katalog-Catalogue'!$H$4,I3)))</xm:f>
            <xm:f>'Katalog-Catalogue'!$H$4</xm:f>
            <x14:dxf>
              <font>
                <b/>
                <i val="0"/>
                <color rgb="FFFF0000"/>
              </font>
            </x14:dxf>
          </x14:cfRule>
          <xm:sqref>I3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Aus Pull-Down-Menü wählen:_x000a_P   Teile entsprechen der Zeichnung_x000a_O   Teile entsprechen nicht der Zeichnung_x000a__x000a_Choose from pull down menue:_x000a_P    Parts comply with drawing_x000a_O   Parts do not comply with drawing">
          <x14:formula1>
            <xm:f>'Katalog-Catalogue'!$F$3:$F$6</xm:f>
          </x14:formula1>
          <xm:sqref>V1:V3</xm:sqref>
        </x14:dataValidation>
        <x14:dataValidation type="list" allowBlank="1" showInputMessage="1" showErrorMessage="1">
          <x14:formula1>
            <xm:f>'Katalog-Catalogue'!$L$6:$L$11</xm:f>
          </x14:formula1>
          <xm:sqref>C22:D22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hlerkatalog"/>
  <dimension ref="A1:AA302"/>
  <sheetViews>
    <sheetView showGridLines="0" zoomScaleNormal="100" workbookViewId="0">
      <selection activeCell="L26" sqref="L26:M26"/>
    </sheetView>
  </sheetViews>
  <sheetFormatPr baseColWidth="10" defaultColWidth="0" defaultRowHeight="14.25" zeroHeight="1" x14ac:dyDescent="0.2"/>
  <cols>
    <col min="1" max="1" width="4.7109375" style="8" bestFit="1" customWidth="1"/>
    <col min="2" max="2" width="9.85546875" style="7" customWidth="1"/>
    <col min="3" max="3" width="11.28515625" style="7" customWidth="1"/>
    <col min="4" max="4" width="11.85546875" style="7" customWidth="1"/>
    <col min="5" max="5" width="4.42578125" style="8" customWidth="1"/>
    <col min="6" max="6" width="5" style="7" customWidth="1"/>
    <col min="7" max="7" width="10.85546875" style="7" customWidth="1"/>
    <col min="8" max="8" width="10.42578125" style="7" customWidth="1"/>
    <col min="9" max="9" width="5.42578125" style="7" customWidth="1"/>
    <col min="10" max="10" width="6.5703125" style="7" customWidth="1"/>
    <col min="11" max="11" width="7.140625" style="7" customWidth="1"/>
    <col min="12" max="12" width="1.7109375" style="7" customWidth="1"/>
    <col min="13" max="13" width="6.7109375" style="7" customWidth="1"/>
    <col min="14" max="14" width="7.85546875" style="7" customWidth="1"/>
    <col min="15" max="15" width="2.28515625" style="7" customWidth="1"/>
    <col min="16" max="16" width="7.85546875" style="7" customWidth="1"/>
    <col min="17" max="17" width="8.7109375" style="7" customWidth="1"/>
    <col min="18" max="18" width="2.140625" style="7" customWidth="1"/>
    <col min="19" max="19" width="8.140625" style="7" customWidth="1"/>
    <col min="20" max="20" width="10.85546875" style="7" customWidth="1"/>
    <col min="21" max="21" width="7" style="7" bestFit="1" customWidth="1"/>
    <col min="22" max="22" width="6.7109375" style="7" customWidth="1"/>
    <col min="23" max="23" width="4.7109375" style="8" customWidth="1"/>
    <col min="24" max="24" width="32.7109375" style="7" bestFit="1" customWidth="1"/>
    <col min="25" max="25" width="33.140625" style="7" bestFit="1" customWidth="1"/>
    <col min="26" max="26" width="7.85546875" style="7" customWidth="1"/>
    <col min="27" max="27" width="0" style="7" hidden="1" customWidth="1"/>
    <col min="28" max="16384" width="11.42578125" style="7" hidden="1"/>
  </cols>
  <sheetData>
    <row r="1" spans="1:26" s="1" customFormat="1" ht="28.5" customHeight="1" thickTop="1" x14ac:dyDescent="0.2">
      <c r="A1" s="426" t="str">
        <f>IF('Deckblatt-Cover Sheet'!$C$5="deutsch",'Katalog-Catalogue'!B4,'Katalog-Catalogue'!C4)</f>
        <v>Fixing systems</v>
      </c>
      <c r="B1" s="463"/>
      <c r="C1" s="463"/>
      <c r="D1" s="463"/>
      <c r="E1" s="463"/>
      <c r="F1" s="463"/>
      <c r="G1" s="463"/>
      <c r="H1" s="463"/>
      <c r="I1" s="463"/>
      <c r="J1" s="463"/>
      <c r="K1" s="463"/>
      <c r="L1" s="463"/>
      <c r="M1" s="463"/>
      <c r="N1" s="463"/>
      <c r="O1" s="463"/>
      <c r="P1" s="463"/>
      <c r="Q1" s="463"/>
      <c r="R1" s="463"/>
      <c r="S1" s="463"/>
      <c r="T1" s="464"/>
      <c r="W1" s="455" t="str">
        <f>IF('Deckblatt-Cover Sheet'!$C$5="deutsch",'Katalog-Catalogue'!F60,'Katalog-Catalogue'!F61)</f>
        <v>Here you have the possibility to define inspection characteristics and corresponding test equipments, if these are not available in the catalogue (see below).</v>
      </c>
      <c r="X1" s="456"/>
      <c r="Y1" s="456"/>
      <c r="Z1" s="457"/>
    </row>
    <row r="2" spans="1:26" s="9" customFormat="1" ht="18.75" customHeight="1" thickBot="1" x14ac:dyDescent="0.25">
      <c r="A2" s="428"/>
      <c r="B2" s="465"/>
      <c r="C2" s="465"/>
      <c r="D2" s="465"/>
      <c r="E2" s="465"/>
      <c r="F2" s="465"/>
      <c r="G2" s="465"/>
      <c r="H2" s="465"/>
      <c r="I2" s="465"/>
      <c r="J2" s="465"/>
      <c r="K2" s="465"/>
      <c r="L2" s="465"/>
      <c r="M2" s="465"/>
      <c r="N2" s="465"/>
      <c r="O2" s="465"/>
      <c r="P2" s="465"/>
      <c r="Q2" s="465"/>
      <c r="R2" s="465"/>
      <c r="S2" s="465"/>
      <c r="T2" s="466"/>
      <c r="W2" s="458"/>
      <c r="X2" s="459"/>
      <c r="Y2" s="459"/>
      <c r="Z2" s="460"/>
    </row>
    <row r="3" spans="1:26" s="9" customFormat="1" ht="21" customHeight="1" thickBot="1" x14ac:dyDescent="0.25">
      <c r="A3" s="419" t="str">
        <f>'Deckblatt-Cover Sheet'!A5&amp;" "&amp;'Deckblatt-Cover Sheet'!C5&amp;" "&amp;'Deckblatt-Cover Sheet'!D5</f>
        <v>Test report english for</v>
      </c>
      <c r="B3" s="420"/>
      <c r="C3" s="420"/>
      <c r="D3" s="420"/>
      <c r="E3" s="420"/>
      <c r="F3" s="420"/>
      <c r="G3" s="506" t="str">
        <f>'Deckblatt-Cover Sheet'!F5</f>
        <v>article description</v>
      </c>
      <c r="H3" s="507"/>
      <c r="I3" s="507"/>
      <c r="J3" s="507"/>
      <c r="K3" s="507"/>
      <c r="L3" s="508"/>
      <c r="M3" s="419" t="str">
        <f>'Deckblatt-Cover Sheet'!I5</f>
        <v>fischer article no.</v>
      </c>
      <c r="N3" s="420"/>
      <c r="O3" s="420"/>
      <c r="P3" s="509"/>
      <c r="Q3" s="510">
        <f>'Deckblatt-Cover Sheet'!Q5</f>
        <v>0</v>
      </c>
      <c r="R3" s="511"/>
      <c r="S3" s="511"/>
      <c r="T3" s="512"/>
      <c r="W3" s="458"/>
      <c r="X3" s="459"/>
      <c r="Y3" s="459"/>
      <c r="Z3" s="460"/>
    </row>
    <row r="4" spans="1:26" s="1" customFormat="1" ht="3" customHeight="1" thickBot="1" x14ac:dyDescent="0.25">
      <c r="A4" s="175"/>
      <c r="B4" s="176"/>
      <c r="C4" s="177"/>
      <c r="D4" s="178"/>
      <c r="E4" s="178"/>
      <c r="F4" s="185"/>
      <c r="G4" s="185"/>
      <c r="H4" s="185"/>
      <c r="I4" s="178"/>
      <c r="J4" s="188"/>
      <c r="K4" s="189"/>
      <c r="L4" s="190"/>
      <c r="M4" s="191"/>
      <c r="N4" s="185"/>
      <c r="O4" s="185"/>
      <c r="P4" s="185"/>
      <c r="Q4" s="192"/>
      <c r="R4" s="192"/>
      <c r="S4" s="179"/>
      <c r="T4" s="184"/>
      <c r="W4" s="316"/>
      <c r="X4" s="317"/>
      <c r="Y4" s="317"/>
      <c r="Z4" s="323"/>
    </row>
    <row r="5" spans="1:26" s="9" customFormat="1" ht="12.75" customHeight="1" x14ac:dyDescent="0.2">
      <c r="A5" s="523" t="str">
        <f>'Deckblatt-Cover Sheet'!A17</f>
        <v>Drawing no.</v>
      </c>
      <c r="B5" s="524"/>
      <c r="C5" s="518">
        <f>'Deckblatt-Cover Sheet'!C17</f>
        <v>0</v>
      </c>
      <c r="D5" s="519"/>
      <c r="E5" s="520"/>
      <c r="F5" s="521" t="str">
        <f>'Deckblatt-Cover Sheet'!A18</f>
        <v>Drawing index/date</v>
      </c>
      <c r="G5" s="522"/>
      <c r="H5" s="525">
        <f>'Deckblatt-Cover Sheet'!C18</f>
        <v>0</v>
      </c>
      <c r="I5" s="526"/>
      <c r="J5" s="527" t="str">
        <f>'Deckblatt-Cover Sheet'!A7</f>
        <v>Supplier:</v>
      </c>
      <c r="K5" s="528"/>
      <c r="L5" s="529"/>
      <c r="M5" s="537">
        <f>'Deckblatt-Cover Sheet'!B7</f>
        <v>0</v>
      </c>
      <c r="N5" s="537"/>
      <c r="O5" s="537"/>
      <c r="P5" s="538"/>
      <c r="Q5" s="527" t="str">
        <f>'Deckblatt-Cover Sheet'!A12</f>
        <v>Order-/project no.</v>
      </c>
      <c r="R5" s="528"/>
      <c r="S5" s="529"/>
      <c r="T5" s="306">
        <f>'Deckblatt-Cover Sheet'!C12</f>
        <v>0</v>
      </c>
      <c r="W5" s="458" t="s">
        <v>44</v>
      </c>
      <c r="X5" s="459" t="str">
        <f>IF('Deckblatt-Cover Sheet'!$C$5="deutsch",'Katalog-Catalogue'!B31,'Katalog-Catalogue'!C31)</f>
        <v>Test characteristic</v>
      </c>
      <c r="Y5" s="459" t="str">
        <f>IF('Deckblatt-Cover Sheet'!$C$5="deutsch",'Katalog-Catalogue'!B44,'Katalog-Catalogue'!C44)</f>
        <v>Test equipment</v>
      </c>
      <c r="Z5" s="460" t="str">
        <f>IF('Deckblatt-Cover Sheet'!$C$5="deutsch",'Katalog-Catalogue'!F26,'Katalog-Catalogue'!H26)</f>
        <v>Abr.</v>
      </c>
    </row>
    <row r="6" spans="1:26" s="5" customFormat="1" ht="13.5" thickBot="1" x14ac:dyDescent="0.25">
      <c r="A6" s="530" t="str">
        <f>IF('Deckblatt-Cover Sheet'!$C$5="deutsch",'Katalog-Catalogue'!B15,'Katalog-Catalogue'!C15)</f>
        <v>Test by:</v>
      </c>
      <c r="B6" s="531"/>
      <c r="C6" s="513"/>
      <c r="D6" s="514"/>
      <c r="E6" s="515"/>
      <c r="F6" s="467" t="str">
        <f>IF('Deckblatt-Cover Sheet'!$C$5="deutsch",'Katalog-Catalogue'!B20,'Katalog-Catalogue'!C20)</f>
        <v>Test date:</v>
      </c>
      <c r="G6" s="468"/>
      <c r="H6" s="516"/>
      <c r="I6" s="517"/>
      <c r="J6" s="532" t="str">
        <f>IF('Deckblatt-Cover Sheet'!$C$5="deutsch",'Katalog-Catalogue'!B24,'Katalog-Catalogue'!C24)</f>
        <v>Checked by:</v>
      </c>
      <c r="K6" s="533"/>
      <c r="L6" s="531"/>
      <c r="M6" s="534"/>
      <c r="N6" s="535"/>
      <c r="O6" s="535"/>
      <c r="P6" s="535"/>
      <c r="Q6" s="536"/>
      <c r="R6" s="467" t="str">
        <f>IF('Deckblatt-Cover Sheet'!$C$5="deutsch",'Katalog-Catalogue'!B30,'Katalog-Catalogue'!C30)</f>
        <v>Date:</v>
      </c>
      <c r="S6" s="468"/>
      <c r="T6" s="307"/>
      <c r="U6" s="75"/>
      <c r="V6" s="75"/>
      <c r="W6" s="461"/>
      <c r="X6" s="462"/>
      <c r="Y6" s="462"/>
      <c r="Z6" s="460"/>
    </row>
    <row r="7" spans="1:26" s="1" customFormat="1" ht="3" customHeight="1" thickBot="1" x14ac:dyDescent="0.3">
      <c r="A7" s="44"/>
      <c r="B7" s="3"/>
      <c r="C7" s="3"/>
      <c r="D7" s="3"/>
      <c r="E7" s="4"/>
      <c r="F7" s="3"/>
      <c r="G7" s="3"/>
      <c r="H7" s="3"/>
      <c r="I7" s="3"/>
      <c r="J7" s="3"/>
      <c r="K7" s="3"/>
      <c r="L7" s="3"/>
      <c r="M7" s="3"/>
      <c r="N7" s="3"/>
      <c r="O7" s="3"/>
      <c r="P7" s="3"/>
      <c r="Q7" s="3"/>
      <c r="R7" s="3"/>
      <c r="S7" s="3"/>
      <c r="T7" s="45"/>
      <c r="U7" s="180"/>
      <c r="V7" s="51"/>
      <c r="W7" s="308"/>
      <c r="X7" s="309"/>
      <c r="Y7" s="309"/>
      <c r="Z7" s="309"/>
    </row>
    <row r="8" spans="1:26" s="6" customFormat="1" ht="12.75" customHeight="1" thickTop="1" x14ac:dyDescent="0.2">
      <c r="A8" s="329"/>
      <c r="B8" s="482" t="str">
        <f>IF('Deckblatt-Cover Sheet'!$C$5="deutsch",'Katalog-Catalogue'!B31,'Katalog-Catalogue'!C31)</f>
        <v>Test characteristic</v>
      </c>
      <c r="C8" s="483"/>
      <c r="D8" s="483"/>
      <c r="E8" s="489"/>
      <c r="F8" s="487" t="str">
        <f>IF('Deckblatt-Cover Sheet'!$C$5="deutsch",'Katalog-Catalogue'!B32,'Katalog-Catalogue'!C32)</f>
        <v>Cat no.</v>
      </c>
      <c r="G8" s="482" t="str">
        <f>IF('Deckblatt-Cover Sheet'!$C$5="deutsch",'Katalog-Catalogue'!B37,'Katalog-Catalogue'!C37)</f>
        <v>Remarks</v>
      </c>
      <c r="H8" s="483"/>
      <c r="I8" s="483"/>
      <c r="J8" s="483"/>
      <c r="K8" s="483"/>
      <c r="L8" s="472" t="str">
        <f>IF('Deckblatt-Cover Sheet'!$C$5="deutsch",'Katalog-Catalogue'!B69,'Katalog-Catalogue'!C69)</f>
        <v>Basic-</v>
      </c>
      <c r="M8" s="473"/>
      <c r="N8" s="486" t="str">
        <f>IF('Deckblatt-Cover Sheet'!$C$5="deutsch",'Katalog-Catalogue'!B38,'Katalog-Catalogue'!C38)</f>
        <v xml:space="preserve">Specified value </v>
      </c>
      <c r="O8" s="486"/>
      <c r="P8" s="486"/>
      <c r="Q8" s="331"/>
      <c r="R8" s="332" t="str">
        <f>IF('Deckblatt-Cover Sheet'!$C$5="deutsch",'Katalog-Catalogue'!B39,'Katalog-Catalogue'!C39)</f>
        <v xml:space="preserve">Actual values </v>
      </c>
      <c r="S8" s="333"/>
      <c r="T8" s="480" t="str">
        <f>IF('Deckblatt-Cover Sheet'!$C$5="deutsch",'Katalog-Catalogue'!B40,'Katalog-Catalogue'!C40)</f>
        <v>Result</v>
      </c>
      <c r="U8" s="478" t="s">
        <v>305</v>
      </c>
      <c r="V8" s="476" t="str">
        <f>IF('Deckblatt-Cover Sheet'!$C$5="deutsch",'Katalog-Catalogue'!L13,'Katalog-Catalogue'!N11)</f>
        <v>to be tested</v>
      </c>
      <c r="W8" s="318">
        <v>129</v>
      </c>
      <c r="X8" s="320"/>
      <c r="Y8" s="325">
        <f>IF('Deckblatt-Cover Sheet'!$C$5="deutsch",'Katalog-Catalogue'!E202,'Katalog-Catalogue'!G202)</f>
        <v>0</v>
      </c>
      <c r="Z8" s="319" t="s">
        <v>620</v>
      </c>
    </row>
    <row r="9" spans="1:26" s="6" customFormat="1" ht="13.5" customHeight="1" thickBot="1" x14ac:dyDescent="0.25">
      <c r="A9" s="330" t="str">
        <f>IF('Deckblatt-Cover Sheet'!$C$5="deutsch",'Katalog-Catalogue'!B35,'Katalog-Catalogue'!C35)</f>
        <v>No.</v>
      </c>
      <c r="B9" s="469" t="str">
        <f>IF('Deckblatt-Cover Sheet'!$C$5="deutsch",'Katalog-Catalogue'!B36,'Katalog-Catalogue'!C36)</f>
        <v>// = characteristic in drawing subject to test</v>
      </c>
      <c r="C9" s="470"/>
      <c r="D9" s="470"/>
      <c r="E9" s="471"/>
      <c r="F9" s="488"/>
      <c r="G9" s="484" t="str">
        <f>IF('Deckblatt-Cover Sheet'!$C$5="deutsch",'Katalog-Catalogue'!B52,'Katalog-Catalogue'!C52)</f>
        <v>(Specified text)</v>
      </c>
      <c r="H9" s="485"/>
      <c r="I9" s="485"/>
      <c r="J9" s="485"/>
      <c r="K9" s="485"/>
      <c r="L9" s="448" t="str">
        <f>IF('Deckblatt-Cover Sheet'!$C$5="deutsch",'Katalog-Catalogue'!B70,'Katalog-Catalogue'!C70)</f>
        <v>size</v>
      </c>
      <c r="M9" s="449"/>
      <c r="N9" s="334" t="s">
        <v>0</v>
      </c>
      <c r="O9" s="335"/>
      <c r="P9" s="336" t="s">
        <v>1</v>
      </c>
      <c r="Q9" s="334" t="s">
        <v>0</v>
      </c>
      <c r="R9" s="337"/>
      <c r="S9" s="336" t="s">
        <v>1</v>
      </c>
      <c r="T9" s="481"/>
      <c r="U9" s="479"/>
      <c r="V9" s="477"/>
      <c r="W9" s="310">
        <v>130</v>
      </c>
      <c r="X9" s="321"/>
      <c r="Y9" s="326">
        <f>IF('Deckblatt-Cover Sheet'!$C$5="deutsch",'Katalog-Catalogue'!E203,'Katalog-Catalogue'!G203)</f>
        <v>0</v>
      </c>
      <c r="Z9" s="311" t="s">
        <v>620</v>
      </c>
    </row>
    <row r="10" spans="1:26" s="6" customFormat="1" ht="12.75" x14ac:dyDescent="0.2">
      <c r="A10" s="297">
        <v>1</v>
      </c>
      <c r="B10" s="450" t="str">
        <f>IF('Deckblatt-Cover Sheet'!$C$5="deutsch",IF(ISERROR(VLOOKUP(F10,'Katalog-Catalogue'!$A$74:$E$212,2,FALSE)),"",V10&amp;" "&amp;VLOOKUP(F10,'Katalog-Catalogue'!$A$74:$E$212,2,FALSE)),IF(ISERROR(VLOOKUP(F10,'Katalog-Catalogue'!$A$74:$E$212,3,FALSE)),"",V10&amp;" "&amp;VLOOKUP(F10,'Katalog-Catalogue'!$A$74:$E$212,3,FALSE)))</f>
        <v/>
      </c>
      <c r="C10" s="451"/>
      <c r="D10" s="451"/>
      <c r="E10" s="452"/>
      <c r="F10" s="328"/>
      <c r="G10" s="453"/>
      <c r="H10" s="453"/>
      <c r="I10" s="453"/>
      <c r="J10" s="453"/>
      <c r="K10" s="454"/>
      <c r="L10" s="474"/>
      <c r="M10" s="475"/>
      <c r="N10" s="299"/>
      <c r="O10" s="104" t="s">
        <v>164</v>
      </c>
      <c r="P10" s="299"/>
      <c r="Q10" s="76" t="str">
        <f>IF(OR('PB Einzelwerte-Report Values'!H12="i.O.",'PB Einzelwerte-Report Values'!H12="OK"),'PB Einzelwerte-Report Values'!H12,MIN('PB Einzelwerte-Report Values'!$I12:$R12))</f>
        <v>OK</v>
      </c>
      <c r="R10" s="300" t="s">
        <v>164</v>
      </c>
      <c r="S10" s="193" t="str">
        <f>IF(OR('PB Einzelwerte-Report Values'!H12="i.O.",'PB Einzelwerte-Report Values'!H12="OK"),'PB Einzelwerte-Report Values'!H12,MAX('PB Einzelwerte-Report Values'!$I12:$R12))</f>
        <v>OK</v>
      </c>
      <c r="T10" s="170" t="str">
        <f>IF('Deckblatt-Cover Sheet'!$C$5="deutsch",IF('PB Einzelwerte-Report Values'!H12="","",IF(AND(S10&gt;P10, Q10&lt;N10),'Katalog-Catalogue'!$G$21,IF(AND(N10=P10,'PB Einzelwerte-Report Values'!H12="i.O."),'Katalog-Catalogue'!$G$17,IF(S10&gt;P10,'Katalog-Catalogue'!$G$19,IF(AND(N10=P10,'PB Einzelwerte-Report Values'!H12="n.i.O."),'Katalog-Catalogue'!$G$18,IF(Q10&lt;N10,'Katalog-Catalogue'!$G$20, 'Katalog-Catalogue'!$G$17)))))),IF('PB Einzelwerte-Report Values'!H12="","",IF(AND(S10&gt;P10, Q10&lt;N10),'Katalog-Catalogue'!$H$21,IF(AND(N10=P10,'PB Einzelwerte-Report Values'!H12="OK"),'Katalog-Catalogue'!$H$17,IF(S10&gt;P10,'Katalog-Catalogue'!$H$19,IF(AND(N10=P10,'PB Einzelwerte-Report Values'!H12="not OK"),'Katalog-Catalogue'!$H$18,IF(Q10&lt;N10,'Katalog-Catalogue'!$H$20, 'Katalog-Catalogue'!$H$17)))))))</f>
        <v>OK</v>
      </c>
      <c r="U10" s="181"/>
      <c r="V10" s="87"/>
      <c r="W10" s="310">
        <v>131</v>
      </c>
      <c r="X10" s="321"/>
      <c r="Y10" s="326">
        <f>IF('Deckblatt-Cover Sheet'!$C$5="deutsch",'Katalog-Catalogue'!E204,'Katalog-Catalogue'!G204)</f>
        <v>0</v>
      </c>
      <c r="Z10" s="311" t="s">
        <v>620</v>
      </c>
    </row>
    <row r="11" spans="1:26" s="6" customFormat="1" ht="12.75" x14ac:dyDescent="0.2">
      <c r="A11" s="297">
        <v>2</v>
      </c>
      <c r="B11" s="450" t="str">
        <f>IF('Deckblatt-Cover Sheet'!$C$5="deutsch",IF(ISERROR(VLOOKUP(F11,'Katalog-Catalogue'!$A$74:$E$212,2,FALSE)),"",V11&amp;" "&amp;VLOOKUP(F11,'Katalog-Catalogue'!$A$74:$E$212,2,FALSE)),IF(ISERROR(VLOOKUP(F11,'Katalog-Catalogue'!$A$74:$E$212,3,FALSE)),"",V11&amp;" "&amp;VLOOKUP(F11,'Katalog-Catalogue'!$A$74:$E$212,3,FALSE)))</f>
        <v/>
      </c>
      <c r="C11" s="451"/>
      <c r="D11" s="451"/>
      <c r="E11" s="452"/>
      <c r="F11" s="211"/>
      <c r="G11" s="453"/>
      <c r="H11" s="453"/>
      <c r="I11" s="453"/>
      <c r="J11" s="453"/>
      <c r="K11" s="454"/>
      <c r="L11" s="474"/>
      <c r="M11" s="475"/>
      <c r="N11" s="299"/>
      <c r="O11" s="104" t="s">
        <v>164</v>
      </c>
      <c r="P11" s="299"/>
      <c r="Q11" s="76" t="str">
        <f>IF(OR('PB Einzelwerte-Report Values'!H13="i.O.",'PB Einzelwerte-Report Values'!H13="OK"),'PB Einzelwerte-Report Values'!H13,MIN('PB Einzelwerte-Report Values'!$I13:$R13))</f>
        <v>OK</v>
      </c>
      <c r="R11" s="300" t="s">
        <v>164</v>
      </c>
      <c r="S11" s="193" t="str">
        <f>IF(OR('PB Einzelwerte-Report Values'!H13="i.O.",'PB Einzelwerte-Report Values'!H13="OK"),'PB Einzelwerte-Report Values'!H13,MAX('PB Einzelwerte-Report Values'!$I13:$R13))</f>
        <v>OK</v>
      </c>
      <c r="T11" s="170" t="str">
        <f>IF('Deckblatt-Cover Sheet'!$C$5="deutsch",IF('PB Einzelwerte-Report Values'!H13="","",IF(AND(S11&gt;P11, Q11&lt;N11),'Katalog-Catalogue'!$G$21,IF(AND(N11=P11,'PB Einzelwerte-Report Values'!H13="i.O."),'Katalog-Catalogue'!$G$17,IF(S11&gt;P11,'Katalog-Catalogue'!$G$19,IF(AND(N11=P11,'PB Einzelwerte-Report Values'!H13="n.i.O."),'Katalog-Catalogue'!$G$18,IF(Q11&lt;N11,'Katalog-Catalogue'!$G$20, 'Katalog-Catalogue'!$G$17)))))),IF('PB Einzelwerte-Report Values'!H13="","",IF(AND(S11&gt;P11, Q11&lt;N11),'Katalog-Catalogue'!$H$21,IF(AND(N11=P11,'PB Einzelwerte-Report Values'!H13="OK"),'Katalog-Catalogue'!$H$17,IF(S11&gt;P11,'Katalog-Catalogue'!$H$19,IF(AND(N11=P11,'PB Einzelwerte-Report Values'!H13="not OK"),'Katalog-Catalogue'!$H$18,IF(Q11&lt;N11,'Katalog-Catalogue'!$H$20, 'Katalog-Catalogue'!$H$17)))))))</f>
        <v>OK</v>
      </c>
      <c r="U11" s="182"/>
      <c r="V11" s="54"/>
      <c r="W11" s="310">
        <v>132</v>
      </c>
      <c r="X11" s="321"/>
      <c r="Y11" s="326">
        <f>IF('Deckblatt-Cover Sheet'!$C$5="deutsch",'Katalog-Catalogue'!E205,'Katalog-Catalogue'!G205)</f>
        <v>0</v>
      </c>
      <c r="Z11" s="311" t="s">
        <v>620</v>
      </c>
    </row>
    <row r="12" spans="1:26" s="6" customFormat="1" ht="12.75" x14ac:dyDescent="0.2">
      <c r="A12" s="297">
        <v>3</v>
      </c>
      <c r="B12" s="450" t="str">
        <f>IF('Deckblatt-Cover Sheet'!$C$5="deutsch",IF(ISERROR(VLOOKUP(F12,'Katalog-Catalogue'!$A$74:$E$212,2,FALSE)),"",V12&amp;" "&amp;VLOOKUP(F12,'Katalog-Catalogue'!$A$74:$E$212,2,FALSE)),IF(ISERROR(VLOOKUP(F12,'Katalog-Catalogue'!$A$74:$E$212,3,FALSE)),"",V12&amp;" "&amp;VLOOKUP(F12,'Katalog-Catalogue'!$A$74:$E$212,3,FALSE)))</f>
        <v/>
      </c>
      <c r="C12" s="451"/>
      <c r="D12" s="451"/>
      <c r="E12" s="452"/>
      <c r="F12" s="211"/>
      <c r="G12" s="453"/>
      <c r="H12" s="453"/>
      <c r="I12" s="453"/>
      <c r="J12" s="453"/>
      <c r="K12" s="454"/>
      <c r="L12" s="474"/>
      <c r="M12" s="475"/>
      <c r="N12" s="299"/>
      <c r="O12" s="104" t="s">
        <v>164</v>
      </c>
      <c r="P12" s="299"/>
      <c r="Q12" s="76" t="str">
        <f>IF(OR('PB Einzelwerte-Report Values'!H14="i.O.",'PB Einzelwerte-Report Values'!H14="OK"),'PB Einzelwerte-Report Values'!H14,MIN('PB Einzelwerte-Report Values'!$I14:$R14))</f>
        <v>OK</v>
      </c>
      <c r="R12" s="300" t="s">
        <v>164</v>
      </c>
      <c r="S12" s="193" t="str">
        <f>IF(OR('PB Einzelwerte-Report Values'!H14="i.O.",'PB Einzelwerte-Report Values'!H14="OK"),'PB Einzelwerte-Report Values'!H14,MAX('PB Einzelwerte-Report Values'!$I14:$R14))</f>
        <v>OK</v>
      </c>
      <c r="T12" s="170" t="str">
        <f>IF('Deckblatt-Cover Sheet'!$C$5="deutsch",IF('PB Einzelwerte-Report Values'!H14="","",IF(AND(S12&gt;P12, Q12&lt;N12),'Katalog-Catalogue'!$G$21,IF(AND(N12=P12,'PB Einzelwerte-Report Values'!H14="i.O."),'Katalog-Catalogue'!$G$17,IF(S12&gt;P12,'Katalog-Catalogue'!$G$19,IF(AND(N12=P12,'PB Einzelwerte-Report Values'!H14="n.i.O."),'Katalog-Catalogue'!$G$18,IF(Q12&lt;N12,'Katalog-Catalogue'!$G$20, 'Katalog-Catalogue'!$G$17)))))),IF('PB Einzelwerte-Report Values'!H14="","",IF(AND(S12&gt;P12, Q12&lt;N12),'Katalog-Catalogue'!$H$21,IF(AND(N12=P12,'PB Einzelwerte-Report Values'!H14="OK"),'Katalog-Catalogue'!$H$17,IF(S12&gt;P12,'Katalog-Catalogue'!$H$19,IF(AND(N12=P12,'PB Einzelwerte-Report Values'!H14="not OK"),'Katalog-Catalogue'!$H$18,IF(Q12&lt;N12,'Katalog-Catalogue'!$H$20, 'Katalog-Catalogue'!$H$17)))))))</f>
        <v>OK</v>
      </c>
      <c r="U12" s="182"/>
      <c r="V12" s="54"/>
      <c r="W12" s="310">
        <v>133</v>
      </c>
      <c r="X12" s="321"/>
      <c r="Y12" s="326">
        <f>IF('Deckblatt-Cover Sheet'!$C$5="deutsch",'Katalog-Catalogue'!E206,'Katalog-Catalogue'!G206)</f>
        <v>0</v>
      </c>
      <c r="Z12" s="311" t="s">
        <v>620</v>
      </c>
    </row>
    <row r="13" spans="1:26" s="6" customFormat="1" ht="12.75" x14ac:dyDescent="0.2">
      <c r="A13" s="297">
        <v>4</v>
      </c>
      <c r="B13" s="450" t="str">
        <f>IF('Deckblatt-Cover Sheet'!$C$5="deutsch",IF(ISERROR(VLOOKUP(F13,'Katalog-Catalogue'!$A$74:$E$212,2,FALSE)),"",V13&amp;" "&amp;VLOOKUP(F13,'Katalog-Catalogue'!$A$74:$E$212,2,FALSE)),IF(ISERROR(VLOOKUP(F13,'Katalog-Catalogue'!$A$74:$E$212,3,FALSE)),"",V13&amp;" "&amp;VLOOKUP(F13,'Katalog-Catalogue'!$A$74:$E$212,3,FALSE)))</f>
        <v/>
      </c>
      <c r="C13" s="451"/>
      <c r="D13" s="451"/>
      <c r="E13" s="452"/>
      <c r="F13" s="211"/>
      <c r="G13" s="453"/>
      <c r="H13" s="453"/>
      <c r="I13" s="453"/>
      <c r="J13" s="453"/>
      <c r="K13" s="454"/>
      <c r="L13" s="474"/>
      <c r="M13" s="475"/>
      <c r="N13" s="299"/>
      <c r="O13" s="104" t="s">
        <v>164</v>
      </c>
      <c r="P13" s="299"/>
      <c r="Q13" s="76" t="str">
        <f>IF(OR('PB Einzelwerte-Report Values'!H15="i.O.",'PB Einzelwerte-Report Values'!H15="OK"),'PB Einzelwerte-Report Values'!H15,MIN('PB Einzelwerte-Report Values'!$I15:$R15))</f>
        <v>OK</v>
      </c>
      <c r="R13" s="300" t="s">
        <v>164</v>
      </c>
      <c r="S13" s="193" t="str">
        <f>IF(OR('PB Einzelwerte-Report Values'!H15="i.O.",'PB Einzelwerte-Report Values'!H15="OK"),'PB Einzelwerte-Report Values'!H15,MAX('PB Einzelwerte-Report Values'!$I15:$R15))</f>
        <v>OK</v>
      </c>
      <c r="T13" s="170" t="str">
        <f>IF('Deckblatt-Cover Sheet'!$C$5="deutsch",IF('PB Einzelwerte-Report Values'!H15="","",IF(AND(S13&gt;P13, Q13&lt;N13),'Katalog-Catalogue'!$G$21,IF(AND(N13=P13,'PB Einzelwerte-Report Values'!H15="i.O."),'Katalog-Catalogue'!$G$17,IF(S13&gt;P13,'Katalog-Catalogue'!$G$19,IF(AND(N13=P13,'PB Einzelwerte-Report Values'!H15="n.i.O."),'Katalog-Catalogue'!$G$18,IF(Q13&lt;N13,'Katalog-Catalogue'!$G$20, 'Katalog-Catalogue'!$G$17)))))),IF('PB Einzelwerte-Report Values'!H15="","",IF(AND(S13&gt;P13, Q13&lt;N13),'Katalog-Catalogue'!$H$21,IF(AND(N13=P13,'PB Einzelwerte-Report Values'!H15="OK"),'Katalog-Catalogue'!$H$17,IF(S13&gt;P13,'Katalog-Catalogue'!$H$19,IF(AND(N13=P13,'PB Einzelwerte-Report Values'!H15="not OK"),'Katalog-Catalogue'!$H$18,IF(Q13&lt;N13,'Katalog-Catalogue'!$H$20, 'Katalog-Catalogue'!$H$17)))))))</f>
        <v>OK</v>
      </c>
      <c r="U13" s="182"/>
      <c r="V13" s="54"/>
      <c r="W13" s="310">
        <v>134</v>
      </c>
      <c r="X13" s="321"/>
      <c r="Y13" s="326"/>
      <c r="Z13" s="311" t="s">
        <v>620</v>
      </c>
    </row>
    <row r="14" spans="1:26" s="6" customFormat="1" ht="12.75" x14ac:dyDescent="0.2">
      <c r="A14" s="297">
        <v>5</v>
      </c>
      <c r="B14" s="450" t="str">
        <f>IF('Deckblatt-Cover Sheet'!$C$5="deutsch",IF(ISERROR(VLOOKUP(F14,'Katalog-Catalogue'!$A$74:$E$212,2,FALSE)),"",V14&amp;" "&amp;VLOOKUP(F14,'Katalog-Catalogue'!$A$74:$E$212,2,FALSE)),IF(ISERROR(VLOOKUP(F14,'Katalog-Catalogue'!$A$74:$E$212,3,FALSE)),"",V14&amp;" "&amp;VLOOKUP(F14,'Katalog-Catalogue'!$A$74:$E$212,3,FALSE)))</f>
        <v/>
      </c>
      <c r="C14" s="451"/>
      <c r="D14" s="451"/>
      <c r="E14" s="452"/>
      <c r="F14" s="211"/>
      <c r="G14" s="453"/>
      <c r="H14" s="453"/>
      <c r="I14" s="453"/>
      <c r="J14" s="453"/>
      <c r="K14" s="454"/>
      <c r="L14" s="474"/>
      <c r="M14" s="475"/>
      <c r="N14" s="299"/>
      <c r="O14" s="104" t="s">
        <v>164</v>
      </c>
      <c r="P14" s="301"/>
      <c r="Q14" s="76" t="str">
        <f>IF(OR('PB Einzelwerte-Report Values'!H16="i.O.",'PB Einzelwerte-Report Values'!H16="OK"),'PB Einzelwerte-Report Values'!H16,MIN('PB Einzelwerte-Report Values'!$I16:$R16))</f>
        <v>OK</v>
      </c>
      <c r="R14" s="300" t="s">
        <v>164</v>
      </c>
      <c r="S14" s="193" t="str">
        <f>IF(OR('PB Einzelwerte-Report Values'!H16="i.O.",'PB Einzelwerte-Report Values'!H16="OK"),'PB Einzelwerte-Report Values'!H16,MAX('PB Einzelwerte-Report Values'!$I16:$R16))</f>
        <v>OK</v>
      </c>
      <c r="T14" s="170" t="str">
        <f>IF('Deckblatt-Cover Sheet'!$C$5="deutsch",IF('PB Einzelwerte-Report Values'!H16="","",IF(AND(S14&gt;P14, Q14&lt;N14),'Katalog-Catalogue'!$G$21,IF(AND(N14=P14,'PB Einzelwerte-Report Values'!H16="i.O."),'Katalog-Catalogue'!$G$17,IF(S14&gt;P14,'Katalog-Catalogue'!$G$19,IF(AND(N14=P14,'PB Einzelwerte-Report Values'!H16="n.i.O."),'Katalog-Catalogue'!$G$18,IF(Q14&lt;N14,'Katalog-Catalogue'!$G$20, 'Katalog-Catalogue'!$G$17)))))),IF('PB Einzelwerte-Report Values'!H16="","",IF(AND(S14&gt;P14, Q14&lt;N14),'Katalog-Catalogue'!$H$21,IF(AND(N14=P14,'PB Einzelwerte-Report Values'!H16="OK"),'Katalog-Catalogue'!$H$17,IF(S14&gt;P14,'Katalog-Catalogue'!$H$19,IF(AND(N14=P14,'PB Einzelwerte-Report Values'!H16="not OK"),'Katalog-Catalogue'!$H$18,IF(Q14&lt;N14,'Katalog-Catalogue'!$H$20, 'Katalog-Catalogue'!$H$17)))))))</f>
        <v>OK</v>
      </c>
      <c r="U14" s="182"/>
      <c r="V14" s="54"/>
      <c r="W14" s="310">
        <v>135</v>
      </c>
      <c r="X14" s="321"/>
      <c r="Y14" s="326">
        <f>IF('Deckblatt-Cover Sheet'!$C$5="deutsch",'Katalog-Catalogue'!E208,'Katalog-Catalogue'!G208)</f>
        <v>0</v>
      </c>
      <c r="Z14" s="311" t="s">
        <v>620</v>
      </c>
    </row>
    <row r="15" spans="1:26" s="6" customFormat="1" ht="12.75" x14ac:dyDescent="0.2">
      <c r="A15" s="297">
        <v>6</v>
      </c>
      <c r="B15" s="450" t="str">
        <f>IF('Deckblatt-Cover Sheet'!$C$5="deutsch",IF(ISERROR(VLOOKUP(F15,'Katalog-Catalogue'!$A$74:$E$212,2,FALSE)),"",V15&amp;" "&amp;VLOOKUP(F15,'Katalog-Catalogue'!$A$74:$E$212,2,FALSE)),IF(ISERROR(VLOOKUP(F15,'Katalog-Catalogue'!$A$74:$E$212,3,FALSE)),"",V15&amp;" "&amp;VLOOKUP(F15,'Katalog-Catalogue'!$A$74:$E$212,3,FALSE)))</f>
        <v/>
      </c>
      <c r="C15" s="451"/>
      <c r="D15" s="451"/>
      <c r="E15" s="452"/>
      <c r="F15" s="211"/>
      <c r="G15" s="453"/>
      <c r="H15" s="453"/>
      <c r="I15" s="453"/>
      <c r="J15" s="453"/>
      <c r="K15" s="454"/>
      <c r="L15" s="474"/>
      <c r="M15" s="475"/>
      <c r="N15" s="299"/>
      <c r="O15" s="104" t="s">
        <v>164</v>
      </c>
      <c r="P15" s="301"/>
      <c r="Q15" s="76" t="str">
        <f>IF(OR('PB Einzelwerte-Report Values'!H17="i.O.",'PB Einzelwerte-Report Values'!H17="OK"),'PB Einzelwerte-Report Values'!H17,MIN('PB Einzelwerte-Report Values'!$I17:$R17))</f>
        <v>OK</v>
      </c>
      <c r="R15" s="300" t="s">
        <v>164</v>
      </c>
      <c r="S15" s="193" t="str">
        <f>IF(OR('PB Einzelwerte-Report Values'!H17="i.O.",'PB Einzelwerte-Report Values'!H17="OK"),'PB Einzelwerte-Report Values'!H17,MAX('PB Einzelwerte-Report Values'!$I17:$R17))</f>
        <v>OK</v>
      </c>
      <c r="T15" s="170" t="str">
        <f>IF('Deckblatt-Cover Sheet'!$C$5="deutsch",IF('PB Einzelwerte-Report Values'!H17="","",IF(AND(S15&gt;P15, Q15&lt;N15),'Katalog-Catalogue'!$G$21,IF(AND(N15=P15,'PB Einzelwerte-Report Values'!H17="i.O."),'Katalog-Catalogue'!$G$17,IF(S15&gt;P15,'Katalog-Catalogue'!$G$19,IF(AND(N15=P15,'PB Einzelwerte-Report Values'!H17="n.i.O."),'Katalog-Catalogue'!$G$18,IF(Q15&lt;N15,'Katalog-Catalogue'!$G$20, 'Katalog-Catalogue'!$G$17)))))),IF('PB Einzelwerte-Report Values'!H17="","",IF(AND(S15&gt;P15, Q15&lt;N15),'Katalog-Catalogue'!$H$21,IF(AND(N15=P15,'PB Einzelwerte-Report Values'!H17="OK"),'Katalog-Catalogue'!$H$17,IF(S15&gt;P15,'Katalog-Catalogue'!$H$19,IF(AND(N15=P15,'PB Einzelwerte-Report Values'!H17="not OK"),'Katalog-Catalogue'!$H$18,IF(Q15&lt;N15,'Katalog-Catalogue'!$H$20, 'Katalog-Catalogue'!$H$17)))))))</f>
        <v>OK</v>
      </c>
      <c r="U15" s="182"/>
      <c r="V15" s="54"/>
      <c r="W15" s="310">
        <v>136</v>
      </c>
      <c r="X15" s="321"/>
      <c r="Y15" s="326">
        <f>IF('Deckblatt-Cover Sheet'!$C$5="deutsch",'Katalog-Catalogue'!E209,'Katalog-Catalogue'!G209)</f>
        <v>0</v>
      </c>
      <c r="Z15" s="311" t="s">
        <v>620</v>
      </c>
    </row>
    <row r="16" spans="1:26" s="6" customFormat="1" ht="12.75" x14ac:dyDescent="0.2">
      <c r="A16" s="297">
        <v>7</v>
      </c>
      <c r="B16" s="450" t="str">
        <f>IF('Deckblatt-Cover Sheet'!$C$5="deutsch",IF(ISERROR(VLOOKUP(F16,'Katalog-Catalogue'!$A$74:$E$212,2,FALSE)),"",V16&amp;" "&amp;VLOOKUP(F16,'Katalog-Catalogue'!$A$74:$E$212,2,FALSE)),IF(ISERROR(VLOOKUP(F16,'Katalog-Catalogue'!$A$74:$E$212,3,FALSE)),"",V16&amp;" "&amp;VLOOKUP(F16,'Katalog-Catalogue'!$A$74:$E$212,3,FALSE)))</f>
        <v/>
      </c>
      <c r="C16" s="451"/>
      <c r="D16" s="451"/>
      <c r="E16" s="452"/>
      <c r="F16" s="211"/>
      <c r="G16" s="453"/>
      <c r="H16" s="453"/>
      <c r="I16" s="453"/>
      <c r="J16" s="453"/>
      <c r="K16" s="454"/>
      <c r="L16" s="474"/>
      <c r="M16" s="475"/>
      <c r="N16" s="299"/>
      <c r="O16" s="104" t="s">
        <v>164</v>
      </c>
      <c r="P16" s="301"/>
      <c r="Q16" s="76" t="str">
        <f>IF(OR('PB Einzelwerte-Report Values'!H18="i.O.",'PB Einzelwerte-Report Values'!H18="OK"),'PB Einzelwerte-Report Values'!H18,MIN('PB Einzelwerte-Report Values'!$I18:$R18))</f>
        <v>OK</v>
      </c>
      <c r="R16" s="300" t="s">
        <v>164</v>
      </c>
      <c r="S16" s="193" t="str">
        <f>IF(OR('PB Einzelwerte-Report Values'!H18="i.O.",'PB Einzelwerte-Report Values'!H18="OK"),'PB Einzelwerte-Report Values'!H18,MAX('PB Einzelwerte-Report Values'!$I18:$R18))</f>
        <v>OK</v>
      </c>
      <c r="T16" s="170" t="str">
        <f>IF('Deckblatt-Cover Sheet'!$C$5="deutsch",IF('PB Einzelwerte-Report Values'!H18="","",IF(AND(S16&gt;P16, Q16&lt;N16),'Katalog-Catalogue'!$G$21,IF(AND(N16=P16,'PB Einzelwerte-Report Values'!H18="i.O."),'Katalog-Catalogue'!$G$17,IF(S16&gt;P16,'Katalog-Catalogue'!$G$19,IF(AND(N16=P16,'PB Einzelwerte-Report Values'!H18="n.i.O."),'Katalog-Catalogue'!$G$18,IF(Q16&lt;N16,'Katalog-Catalogue'!$G$20, 'Katalog-Catalogue'!$G$17)))))),IF('PB Einzelwerte-Report Values'!H18="","",IF(AND(S16&gt;P16, Q16&lt;N16),'Katalog-Catalogue'!$H$21,IF(AND(N16=P16,'PB Einzelwerte-Report Values'!H18="OK"),'Katalog-Catalogue'!$H$17,IF(S16&gt;P16,'Katalog-Catalogue'!$H$19,IF(AND(N16=P16,'PB Einzelwerte-Report Values'!H18="not OK"),'Katalog-Catalogue'!$H$18,IF(Q16&lt;N16,'Katalog-Catalogue'!$H$20, 'Katalog-Catalogue'!$H$17)))))))</f>
        <v>OK</v>
      </c>
      <c r="U16" s="182"/>
      <c r="V16" s="54"/>
      <c r="W16" s="310">
        <v>137</v>
      </c>
      <c r="X16" s="321"/>
      <c r="Y16" s="326">
        <f>IF('Deckblatt-Cover Sheet'!$C$5="deutsch",'Katalog-Catalogue'!E210,'Katalog-Catalogue'!G210)</f>
        <v>0</v>
      </c>
      <c r="Z16" s="311" t="s">
        <v>620</v>
      </c>
    </row>
    <row r="17" spans="1:26" s="6" customFormat="1" ht="12.75" x14ac:dyDescent="0.2">
      <c r="A17" s="297">
        <v>8</v>
      </c>
      <c r="B17" s="450" t="str">
        <f>IF('Deckblatt-Cover Sheet'!$C$5="deutsch",IF(ISERROR(VLOOKUP(F17,'Katalog-Catalogue'!$A$74:$E$212,2,FALSE)),"",V17&amp;" "&amp;VLOOKUP(F17,'Katalog-Catalogue'!$A$74:$E$212,2,FALSE)),IF(ISERROR(VLOOKUP(F17,'Katalog-Catalogue'!$A$74:$E$212,3,FALSE)),"",V17&amp;" "&amp;VLOOKUP(F17,'Katalog-Catalogue'!$A$74:$E$212,3,FALSE)))</f>
        <v/>
      </c>
      <c r="C17" s="451"/>
      <c r="D17" s="451"/>
      <c r="E17" s="452"/>
      <c r="F17" s="211"/>
      <c r="G17" s="453"/>
      <c r="H17" s="453"/>
      <c r="I17" s="453"/>
      <c r="J17" s="453"/>
      <c r="K17" s="454"/>
      <c r="L17" s="474"/>
      <c r="M17" s="475"/>
      <c r="N17" s="299"/>
      <c r="O17" s="104" t="s">
        <v>164</v>
      </c>
      <c r="P17" s="301"/>
      <c r="Q17" s="76" t="str">
        <f>IF(OR('PB Einzelwerte-Report Values'!H19="i.O.",'PB Einzelwerte-Report Values'!H19="OK"),'PB Einzelwerte-Report Values'!H19,MIN('PB Einzelwerte-Report Values'!$I19:$R19))</f>
        <v>OK</v>
      </c>
      <c r="R17" s="300" t="s">
        <v>164</v>
      </c>
      <c r="S17" s="193" t="str">
        <f>IF(OR('PB Einzelwerte-Report Values'!H19="i.O.",'PB Einzelwerte-Report Values'!H19="OK"),'PB Einzelwerte-Report Values'!H19,MAX('PB Einzelwerte-Report Values'!$I19:$R19))</f>
        <v>OK</v>
      </c>
      <c r="T17" s="170" t="str">
        <f>IF('Deckblatt-Cover Sheet'!$C$5="deutsch",IF('PB Einzelwerte-Report Values'!H19="","",IF(AND(S17&gt;P17, Q17&lt;N17),'Katalog-Catalogue'!$G$21,IF(AND(N17=P17,'PB Einzelwerte-Report Values'!H19="i.O."),'Katalog-Catalogue'!$G$17,IF(S17&gt;P17,'Katalog-Catalogue'!$G$19,IF(AND(N17=P17,'PB Einzelwerte-Report Values'!H19="n.i.O."),'Katalog-Catalogue'!$G$18,IF(Q17&lt;N17,'Katalog-Catalogue'!$G$20, 'Katalog-Catalogue'!$G$17)))))),IF('PB Einzelwerte-Report Values'!H19="","",IF(AND(S17&gt;P17, Q17&lt;N17),'Katalog-Catalogue'!$H$21,IF(AND(N17=P17,'PB Einzelwerte-Report Values'!H19="OK"),'Katalog-Catalogue'!$H$17,IF(S17&gt;P17,'Katalog-Catalogue'!$H$19,IF(AND(N17=P17,'PB Einzelwerte-Report Values'!H19="not OK"),'Katalog-Catalogue'!$H$18,IF(Q17&lt;N17,'Katalog-Catalogue'!$H$20, 'Katalog-Catalogue'!$H$17)))))))</f>
        <v>OK</v>
      </c>
      <c r="U17" s="182"/>
      <c r="V17" s="54"/>
      <c r="W17" s="310">
        <v>138</v>
      </c>
      <c r="X17" s="321"/>
      <c r="Y17" s="326">
        <f>IF('Deckblatt-Cover Sheet'!$C$5="deutsch",'Katalog-Catalogue'!E211,'Katalog-Catalogue'!G211)</f>
        <v>0</v>
      </c>
      <c r="Z17" s="311" t="s">
        <v>620</v>
      </c>
    </row>
    <row r="18" spans="1:26" s="6" customFormat="1" ht="13.5" thickBot="1" x14ac:dyDescent="0.25">
      <c r="A18" s="297">
        <v>9</v>
      </c>
      <c r="B18" s="450" t="str">
        <f>IF('Deckblatt-Cover Sheet'!$C$5="deutsch",IF(ISERROR(VLOOKUP(F18,'Katalog-Catalogue'!$A$74:$E$212,2,FALSE)),"",V18&amp;" "&amp;VLOOKUP(F18,'Katalog-Catalogue'!$A$74:$E$212,2,FALSE)),IF(ISERROR(VLOOKUP(F18,'Katalog-Catalogue'!$A$74:$E$212,3,FALSE)),"",V18&amp;" "&amp;VLOOKUP(F18,'Katalog-Catalogue'!$A$74:$E$212,3,FALSE)))</f>
        <v/>
      </c>
      <c r="C18" s="451"/>
      <c r="D18" s="451"/>
      <c r="E18" s="452"/>
      <c r="F18" s="211"/>
      <c r="G18" s="453"/>
      <c r="H18" s="453"/>
      <c r="I18" s="453"/>
      <c r="J18" s="453"/>
      <c r="K18" s="454"/>
      <c r="L18" s="474"/>
      <c r="M18" s="475"/>
      <c r="N18" s="299"/>
      <c r="O18" s="104" t="s">
        <v>164</v>
      </c>
      <c r="P18" s="301"/>
      <c r="Q18" s="76" t="str">
        <f>IF(OR('PB Einzelwerte-Report Values'!H20="i.O.",'PB Einzelwerte-Report Values'!H20="OK"),'PB Einzelwerte-Report Values'!H20,MIN('PB Einzelwerte-Report Values'!$I20:$R20))</f>
        <v>OK</v>
      </c>
      <c r="R18" s="300" t="s">
        <v>164</v>
      </c>
      <c r="S18" s="193" t="str">
        <f>IF(OR('PB Einzelwerte-Report Values'!H20="i.O.",'PB Einzelwerte-Report Values'!H20="OK"),'PB Einzelwerte-Report Values'!H20,MAX('PB Einzelwerte-Report Values'!$I20:$R20))</f>
        <v>OK</v>
      </c>
      <c r="T18" s="170" t="str">
        <f>IF('Deckblatt-Cover Sheet'!$C$5="deutsch",IF('PB Einzelwerte-Report Values'!H20="","",IF(AND(S18&gt;P18, Q18&lt;N18),'Katalog-Catalogue'!$G$21,IF(AND(N18=P18,'PB Einzelwerte-Report Values'!H20="i.O."),'Katalog-Catalogue'!$G$17,IF(S18&gt;P18,'Katalog-Catalogue'!$G$19,IF(AND(N18=P18,'PB Einzelwerte-Report Values'!H20="n.i.O."),'Katalog-Catalogue'!$G$18,IF(Q18&lt;N18,'Katalog-Catalogue'!$G$20, 'Katalog-Catalogue'!$G$17)))))),IF('PB Einzelwerte-Report Values'!H20="","",IF(AND(S18&gt;P18, Q18&lt;N18),'Katalog-Catalogue'!$H$21,IF(AND(N18=P18,'PB Einzelwerte-Report Values'!H20="OK"),'Katalog-Catalogue'!$H$17,IF(S18&gt;P18,'Katalog-Catalogue'!$H$19,IF(AND(N18=P18,'PB Einzelwerte-Report Values'!H20="not OK"),'Katalog-Catalogue'!$H$18,IF(Q18&lt;N18,'Katalog-Catalogue'!$H$20, 'Katalog-Catalogue'!$H$17)))))))</f>
        <v>OK</v>
      </c>
      <c r="U18" s="182"/>
      <c r="V18" s="54"/>
      <c r="W18" s="312">
        <v>139</v>
      </c>
      <c r="X18" s="322"/>
      <c r="Y18" s="327">
        <f>IF('Deckblatt-Cover Sheet'!$C$5="deutsch",'Katalog-Catalogue'!E212,'Katalog-Catalogue'!G212)</f>
        <v>0</v>
      </c>
      <c r="Z18" s="313" t="s">
        <v>620</v>
      </c>
    </row>
    <row r="19" spans="1:26" s="6" customFormat="1" ht="15" thickTop="1" x14ac:dyDescent="0.2">
      <c r="A19" s="297">
        <v>10</v>
      </c>
      <c r="B19" s="450" t="str">
        <f>IF('Deckblatt-Cover Sheet'!$C$5="deutsch",IF(ISERROR(VLOOKUP(F19,'Katalog-Catalogue'!$A$74:$E$212,2,FALSE)),"",V19&amp;" "&amp;VLOOKUP(F19,'Katalog-Catalogue'!$A$74:$E$212,2,FALSE)),IF(ISERROR(VLOOKUP(F19,'Katalog-Catalogue'!$A$74:$E$212,3,FALSE)),"",V19&amp;" "&amp;VLOOKUP(F19,'Katalog-Catalogue'!$A$74:$E$212,3,FALSE)))</f>
        <v/>
      </c>
      <c r="C19" s="451"/>
      <c r="D19" s="451"/>
      <c r="E19" s="452"/>
      <c r="F19" s="211"/>
      <c r="G19" s="453"/>
      <c r="H19" s="453"/>
      <c r="I19" s="453"/>
      <c r="J19" s="453"/>
      <c r="K19" s="454"/>
      <c r="L19" s="474"/>
      <c r="M19" s="475"/>
      <c r="N19" s="299"/>
      <c r="O19" s="104" t="s">
        <v>164</v>
      </c>
      <c r="P19" s="301"/>
      <c r="Q19" s="76" t="str">
        <f>IF(OR('PB Einzelwerte-Report Values'!H21="i.O.",'PB Einzelwerte-Report Values'!H21="OK"),'PB Einzelwerte-Report Values'!H21,MIN('PB Einzelwerte-Report Values'!$I21:$R21))</f>
        <v>OK</v>
      </c>
      <c r="R19" s="300" t="s">
        <v>164</v>
      </c>
      <c r="S19" s="193" t="str">
        <f>IF(OR('PB Einzelwerte-Report Values'!H21="i.O.",'PB Einzelwerte-Report Values'!H21="OK"),'PB Einzelwerte-Report Values'!H21,MAX('PB Einzelwerte-Report Values'!$I21:$R21))</f>
        <v>OK</v>
      </c>
      <c r="T19" s="170" t="str">
        <f>IF('Deckblatt-Cover Sheet'!$C$5="deutsch",IF('PB Einzelwerte-Report Values'!H21="","",IF(AND(S19&gt;P19, Q19&lt;N19),'Katalog-Catalogue'!$G$21,IF(AND(N19=P19,'PB Einzelwerte-Report Values'!H21="i.O."),'Katalog-Catalogue'!$G$17,IF(S19&gt;P19,'Katalog-Catalogue'!$G$19,IF(AND(N19=P19,'PB Einzelwerte-Report Values'!H21="n.i.O."),'Katalog-Catalogue'!$G$18,IF(Q19&lt;N19,'Katalog-Catalogue'!$G$20, 'Katalog-Catalogue'!$G$17)))))),IF('PB Einzelwerte-Report Values'!H21="","",IF(AND(S19&gt;P19, Q19&lt;N19),'Katalog-Catalogue'!$H$21,IF(AND(N19=P19,'PB Einzelwerte-Report Values'!H21="OK"),'Katalog-Catalogue'!$H$17,IF(S19&gt;P19,'Katalog-Catalogue'!$H$19,IF(AND(N19=P19,'PB Einzelwerte-Report Values'!H21="not OK"),'Katalog-Catalogue'!$H$18,IF(Q19&lt;N19,'Katalog-Catalogue'!$H$20, 'Katalog-Catalogue'!$H$17)))))))</f>
        <v>OK</v>
      </c>
      <c r="U19" s="182"/>
      <c r="V19" s="54"/>
      <c r="W19" s="48"/>
      <c r="X19" s="1"/>
      <c r="Y19" s="1"/>
    </row>
    <row r="20" spans="1:26" s="6" customFormat="1" ht="12.75" x14ac:dyDescent="0.2">
      <c r="A20" s="297">
        <v>11</v>
      </c>
      <c r="B20" s="450" t="str">
        <f>IF('Deckblatt-Cover Sheet'!$C$5="deutsch",IF(ISERROR(VLOOKUP(F20,'Katalog-Catalogue'!$A$74:$E$212,2,FALSE)),"",V20&amp;" "&amp;VLOOKUP(F20,'Katalog-Catalogue'!$A$74:$E$212,2,FALSE)),IF(ISERROR(VLOOKUP(F20,'Katalog-Catalogue'!$A$74:$E$212,3,FALSE)),"",V20&amp;" "&amp;VLOOKUP(F20,'Katalog-Catalogue'!$A$74:$E$212,3,FALSE)))</f>
        <v/>
      </c>
      <c r="C20" s="451"/>
      <c r="D20" s="451"/>
      <c r="E20" s="452"/>
      <c r="F20" s="211"/>
      <c r="G20" s="453"/>
      <c r="H20" s="453"/>
      <c r="I20" s="453"/>
      <c r="J20" s="453"/>
      <c r="K20" s="454"/>
      <c r="L20" s="474"/>
      <c r="M20" s="475"/>
      <c r="N20" s="299"/>
      <c r="O20" s="104" t="s">
        <v>164</v>
      </c>
      <c r="P20" s="301"/>
      <c r="Q20" s="76" t="str">
        <f>IF(OR('PB Einzelwerte-Report Values'!H22="i.O.",'PB Einzelwerte-Report Values'!H22="OK"),'PB Einzelwerte-Report Values'!H22,MIN('PB Einzelwerte-Report Values'!$I22:$R22))</f>
        <v>OK</v>
      </c>
      <c r="R20" s="300" t="s">
        <v>164</v>
      </c>
      <c r="S20" s="193" t="str">
        <f>IF(OR('PB Einzelwerte-Report Values'!H22="i.O.",'PB Einzelwerte-Report Values'!H22="OK"),'PB Einzelwerte-Report Values'!H22,MAX('PB Einzelwerte-Report Values'!$I22:$R22))</f>
        <v>OK</v>
      </c>
      <c r="T20" s="170" t="str">
        <f>IF('Deckblatt-Cover Sheet'!$C$5="deutsch",IF('PB Einzelwerte-Report Values'!H22="","",IF(AND(S20&gt;P20, Q20&lt;N20),'Katalog-Catalogue'!$G$21,IF(AND(N20=P20,'PB Einzelwerte-Report Values'!H22="i.O."),'Katalog-Catalogue'!$G$17,IF(S20&gt;P20,'Katalog-Catalogue'!$G$19,IF(AND(N20=P20,'PB Einzelwerte-Report Values'!H22="n.i.O."),'Katalog-Catalogue'!$G$18,IF(Q20&lt;N20,'Katalog-Catalogue'!$G$20, 'Katalog-Catalogue'!$G$17)))))),IF('PB Einzelwerte-Report Values'!H22="","",IF(AND(S20&gt;P20, Q20&lt;N20),'Katalog-Catalogue'!$H$21,IF(AND(N20=P20,'PB Einzelwerte-Report Values'!H22="OK"),'Katalog-Catalogue'!$H$17,IF(S20&gt;P20,'Katalog-Catalogue'!$H$19,IF(AND(N20=P20,'PB Einzelwerte-Report Values'!H22="not OK"),'Katalog-Catalogue'!$H$18,IF(Q20&lt;N20,'Katalog-Catalogue'!$H$20, 'Katalog-Catalogue'!$H$17)))))))</f>
        <v>OK</v>
      </c>
      <c r="U20" s="182"/>
      <c r="V20" s="54"/>
      <c r="W20" s="80" t="str">
        <f>IF('Deckblatt-Cover Sheet'!$C$5="deutsch",'Katalog-Catalogue'!B35,'Katalog-Catalogue'!C35)</f>
        <v>No.</v>
      </c>
      <c r="X20" s="79" t="str">
        <f>IF('Deckblatt-Cover Sheet'!$C$5="deutsch",'Katalog-Catalogue'!B51,'Katalog-Catalogue'!C51)</f>
        <v>Catalogue</v>
      </c>
      <c r="Y20" s="79" t="str">
        <f>IF('Deckblatt-Cover Sheet'!$C$5="deutsch",'Katalog-Catalogue'!B51,'Katalog-Catalogue'!C51)</f>
        <v>Catalogue</v>
      </c>
    </row>
    <row r="21" spans="1:26" s="6" customFormat="1" ht="12.75" x14ac:dyDescent="0.2">
      <c r="A21" s="297">
        <v>12</v>
      </c>
      <c r="B21" s="450" t="str">
        <f>IF('Deckblatt-Cover Sheet'!$C$5="deutsch",IF(ISERROR(VLOOKUP(F21,'Katalog-Catalogue'!$A$74:$E$212,2,FALSE)),"",V21&amp;" "&amp;VLOOKUP(F21,'Katalog-Catalogue'!$A$74:$E$212,2,FALSE)),IF(ISERROR(VLOOKUP(F21,'Katalog-Catalogue'!$A$74:$E$212,3,FALSE)),"",V21&amp;" "&amp;VLOOKUP(F21,'Katalog-Catalogue'!$A$74:$E$212,3,FALSE)))</f>
        <v/>
      </c>
      <c r="C21" s="451"/>
      <c r="D21" s="451"/>
      <c r="E21" s="452"/>
      <c r="F21" s="211"/>
      <c r="G21" s="453"/>
      <c r="H21" s="453"/>
      <c r="I21" s="453"/>
      <c r="J21" s="453"/>
      <c r="K21" s="454"/>
      <c r="L21" s="474"/>
      <c r="M21" s="475"/>
      <c r="N21" s="299"/>
      <c r="O21" s="104" t="s">
        <v>164</v>
      </c>
      <c r="P21" s="301"/>
      <c r="Q21" s="76" t="str">
        <f>IF(OR('PB Einzelwerte-Report Values'!H23="i.O.",'PB Einzelwerte-Report Values'!H23="OK"),'PB Einzelwerte-Report Values'!H23,MIN('PB Einzelwerte-Report Values'!$I23:$R23))</f>
        <v>OK</v>
      </c>
      <c r="R21" s="300" t="s">
        <v>164</v>
      </c>
      <c r="S21" s="193" t="str">
        <f>IF(OR('PB Einzelwerte-Report Values'!H23="i.O.",'PB Einzelwerte-Report Values'!H23="OK"),'PB Einzelwerte-Report Values'!H23,MAX('PB Einzelwerte-Report Values'!$I23:$R23))</f>
        <v>OK</v>
      </c>
      <c r="T21" s="170" t="str">
        <f>IF('Deckblatt-Cover Sheet'!$C$5="deutsch",IF('PB Einzelwerte-Report Values'!H23="","",IF(AND(S21&gt;P21, Q21&lt;N21),'Katalog-Catalogue'!$G$21,IF(AND(N21=P21,'PB Einzelwerte-Report Values'!H23="i.O."),'Katalog-Catalogue'!$G$17,IF(S21&gt;P21,'Katalog-Catalogue'!$G$19,IF(AND(N21=P21,'PB Einzelwerte-Report Values'!H23="n.i.O."),'Katalog-Catalogue'!$G$18,IF(Q21&lt;N21,'Katalog-Catalogue'!$G$20, 'Katalog-Catalogue'!$G$17)))))),IF('PB Einzelwerte-Report Values'!H23="","",IF(AND(S21&gt;P21, Q21&lt;N21),'Katalog-Catalogue'!$H$21,IF(AND(N21=P21,'PB Einzelwerte-Report Values'!H23="OK"),'Katalog-Catalogue'!$H$17,IF(S21&gt;P21,'Katalog-Catalogue'!$H$19,IF(AND(N21=P21,'PB Einzelwerte-Report Values'!H23="not OK"),'Katalog-Catalogue'!$H$18,IF(Q21&lt;N21,'Katalog-Catalogue'!$H$20, 'Katalog-Catalogue'!$H$17)))))))</f>
        <v>OK</v>
      </c>
      <c r="U21" s="182"/>
      <c r="V21" s="54"/>
      <c r="W21" s="304">
        <f>IF('Deckblatt-Cover Sheet'!$C$5="deutsch",'Katalog-Catalogue'!A74,'Katalog-Catalogue'!A217)</f>
        <v>123</v>
      </c>
      <c r="X21" s="305" t="str">
        <f>IF('Deckblatt-Cover Sheet'!$C$5="deutsch",'Katalog-Catalogue'!B74,'Katalog-Catalogue'!C217)</f>
        <v>Angle</v>
      </c>
      <c r="Y21" s="305" t="str">
        <f>IF('Deckblatt-Cover Sheet'!$C$5="deutsch",'Katalog-Catalogue'!C74,'Katalog-Catalogue'!B217)</f>
        <v>Winkel</v>
      </c>
    </row>
    <row r="22" spans="1:26" s="6" customFormat="1" ht="12.75" x14ac:dyDescent="0.2">
      <c r="A22" s="297">
        <v>13</v>
      </c>
      <c r="B22" s="450" t="str">
        <f>IF('Deckblatt-Cover Sheet'!$C$5="deutsch",IF(ISERROR(VLOOKUP(F22,'Katalog-Catalogue'!$A$74:$E$212,2,FALSE)),"",V22&amp;" "&amp;VLOOKUP(F22,'Katalog-Catalogue'!$A$74:$E$212,2,FALSE)),IF(ISERROR(VLOOKUP(F22,'Katalog-Catalogue'!$A$74:$E$212,3,FALSE)),"",V22&amp;" "&amp;VLOOKUP(F22,'Katalog-Catalogue'!$A$74:$E$212,3,FALSE)))</f>
        <v/>
      </c>
      <c r="C22" s="451"/>
      <c r="D22" s="451"/>
      <c r="E22" s="452"/>
      <c r="F22" s="211"/>
      <c r="G22" s="453"/>
      <c r="H22" s="453"/>
      <c r="I22" s="453"/>
      <c r="J22" s="453"/>
      <c r="K22" s="454"/>
      <c r="L22" s="474"/>
      <c r="M22" s="475"/>
      <c r="N22" s="299"/>
      <c r="O22" s="104" t="s">
        <v>164</v>
      </c>
      <c r="P22" s="301"/>
      <c r="Q22" s="76" t="str">
        <f>IF(OR('PB Einzelwerte-Report Values'!H24="i.O.",'PB Einzelwerte-Report Values'!H24="OK"),'PB Einzelwerte-Report Values'!H24,MIN('PB Einzelwerte-Report Values'!$I24:$R24))</f>
        <v>OK</v>
      </c>
      <c r="R22" s="300" t="s">
        <v>164</v>
      </c>
      <c r="S22" s="193" t="str">
        <f>IF(OR('PB Einzelwerte-Report Values'!H24="i.O.",'PB Einzelwerte-Report Values'!H24="OK"),'PB Einzelwerte-Report Values'!H24,MAX('PB Einzelwerte-Report Values'!$I24:$R24))</f>
        <v>OK</v>
      </c>
      <c r="T22" s="170" t="str">
        <f>IF('Deckblatt-Cover Sheet'!$C$5="deutsch",IF('PB Einzelwerte-Report Values'!H24="","",IF(AND(S22&gt;P22, Q22&lt;N22),'Katalog-Catalogue'!$G$21,IF(AND(N22=P22,'PB Einzelwerte-Report Values'!H24="i.O."),'Katalog-Catalogue'!$G$17,IF(S22&gt;P22,'Katalog-Catalogue'!$G$19,IF(AND(N22=P22,'PB Einzelwerte-Report Values'!H24="n.i.O."),'Katalog-Catalogue'!$G$18,IF(Q22&lt;N22,'Katalog-Catalogue'!$G$20, 'Katalog-Catalogue'!$G$17)))))),IF('PB Einzelwerte-Report Values'!H24="","",IF(AND(S22&gt;P22, Q22&lt;N22),'Katalog-Catalogue'!$H$21,IF(AND(N22=P22,'PB Einzelwerte-Report Values'!H24="OK"),'Katalog-Catalogue'!$H$17,IF(S22&gt;P22,'Katalog-Catalogue'!$H$19,IF(AND(N22=P22,'PB Einzelwerte-Report Values'!H24="not OK"),'Katalog-Catalogue'!$H$18,IF(Q22&lt;N22,'Katalog-Catalogue'!$H$20, 'Katalog-Catalogue'!$H$17)))))))</f>
        <v>OK</v>
      </c>
      <c r="U22" s="182"/>
      <c r="V22" s="54"/>
      <c r="W22" s="304">
        <f>IF('Deckblatt-Cover Sheet'!$C$5="deutsch",'Katalog-Catalogue'!A75,'Katalog-Catalogue'!A218)</f>
        <v>24</v>
      </c>
      <c r="X22" s="305" t="str">
        <f>IF('Deckblatt-Cover Sheet'!$C$5="deutsch",'Katalog-Catalogue'!B75,'Katalog-Catalogue'!C218)</f>
        <v>Anti-Rotation device height</v>
      </c>
      <c r="Y22" s="305" t="str">
        <f>IF('Deckblatt-Cover Sheet'!$C$5="deutsch",'Katalog-Catalogue'!C75,'Katalog-Catalogue'!B218)</f>
        <v>Drehsicherung, Höhe</v>
      </c>
    </row>
    <row r="23" spans="1:26" s="6" customFormat="1" ht="12.75" x14ac:dyDescent="0.2">
      <c r="A23" s="297">
        <v>14</v>
      </c>
      <c r="B23" s="450" t="str">
        <f>IF('Deckblatt-Cover Sheet'!$C$5="deutsch",IF(ISERROR(VLOOKUP(F23,'Katalog-Catalogue'!$A$74:$E$212,2,FALSE)),"",V23&amp;" "&amp;VLOOKUP(F23,'Katalog-Catalogue'!$A$74:$E$212,2,FALSE)),IF(ISERROR(VLOOKUP(F23,'Katalog-Catalogue'!$A$74:$E$212,3,FALSE)),"",V23&amp;" "&amp;VLOOKUP(F23,'Katalog-Catalogue'!$A$74:$E$212,3,FALSE)))</f>
        <v/>
      </c>
      <c r="C23" s="451"/>
      <c r="D23" s="451"/>
      <c r="E23" s="452"/>
      <c r="F23" s="211"/>
      <c r="G23" s="453"/>
      <c r="H23" s="453"/>
      <c r="I23" s="453"/>
      <c r="J23" s="453"/>
      <c r="K23" s="454"/>
      <c r="L23" s="474"/>
      <c r="M23" s="475"/>
      <c r="N23" s="299"/>
      <c r="O23" s="104" t="s">
        <v>164</v>
      </c>
      <c r="P23" s="301"/>
      <c r="Q23" s="76" t="str">
        <f>IF(OR('PB Einzelwerte-Report Values'!H25="i.O.",'PB Einzelwerte-Report Values'!H25="OK"),'PB Einzelwerte-Report Values'!H25,MIN('PB Einzelwerte-Report Values'!$I25:$R25))</f>
        <v>OK</v>
      </c>
      <c r="R23" s="300" t="s">
        <v>164</v>
      </c>
      <c r="S23" s="193" t="str">
        <f>IF(OR('PB Einzelwerte-Report Values'!H25="i.O.",'PB Einzelwerte-Report Values'!H25="OK"),'PB Einzelwerte-Report Values'!H25,MAX('PB Einzelwerte-Report Values'!$I25:$R25))</f>
        <v>OK</v>
      </c>
      <c r="T23" s="170" t="str">
        <f>IF('Deckblatt-Cover Sheet'!$C$5="deutsch",IF('PB Einzelwerte-Report Values'!H25="","",IF(AND(S23&gt;P23, Q23&lt;N23),'Katalog-Catalogue'!$G$21,IF(AND(N23=P23,'PB Einzelwerte-Report Values'!H25="i.O."),'Katalog-Catalogue'!$G$17,IF(S23&gt;P23,'Katalog-Catalogue'!$G$19,IF(AND(N23=P23,'PB Einzelwerte-Report Values'!H25="n.i.O."),'Katalog-Catalogue'!$G$18,IF(Q23&lt;N23,'Katalog-Catalogue'!$G$20, 'Katalog-Catalogue'!$G$17)))))),IF('PB Einzelwerte-Report Values'!H25="","",IF(AND(S23&gt;P23, Q23&lt;N23),'Katalog-Catalogue'!$H$21,IF(AND(N23=P23,'PB Einzelwerte-Report Values'!H25="OK"),'Katalog-Catalogue'!$H$17,IF(S23&gt;P23,'Katalog-Catalogue'!$H$19,IF(AND(N23=P23,'PB Einzelwerte-Report Values'!H25="not OK"),'Katalog-Catalogue'!$H$18,IF(Q23&lt;N23,'Katalog-Catalogue'!$H$20, 'Katalog-Catalogue'!$H$17)))))))</f>
        <v>OK</v>
      </c>
      <c r="U23" s="182"/>
      <c r="V23" s="54"/>
      <c r="W23" s="304">
        <f>IF('Deckblatt-Cover Sheet'!$C$5="deutsch",'Katalog-Catalogue'!A76,'Katalog-Catalogue'!A219)</f>
        <v>23</v>
      </c>
      <c r="X23" s="305" t="str">
        <f>IF('Deckblatt-Cover Sheet'!$C$5="deutsch",'Katalog-Catalogue'!B76,'Katalog-Catalogue'!C219)</f>
        <v>Anti-Rotation device outer dimension</v>
      </c>
      <c r="Y23" s="305" t="str">
        <f>IF('Deckblatt-Cover Sheet'!$C$5="deutsch",'Katalog-Catalogue'!C76,'Katalog-Catalogue'!B219)</f>
        <v>Drehsicherung, Aussenmaß</v>
      </c>
    </row>
    <row r="24" spans="1:26" s="6" customFormat="1" ht="12.75" x14ac:dyDescent="0.2">
      <c r="A24" s="297">
        <v>15</v>
      </c>
      <c r="B24" s="450" t="str">
        <f>IF('Deckblatt-Cover Sheet'!$C$5="deutsch",IF(ISERROR(VLOOKUP(F24,'Katalog-Catalogue'!$A$74:$E$212,2,FALSE)),"",V24&amp;" "&amp;VLOOKUP(F24,'Katalog-Catalogue'!$A$74:$E$212,2,FALSE)),IF(ISERROR(VLOOKUP(F24,'Katalog-Catalogue'!$A$74:$E$212,3,FALSE)),"",V24&amp;" "&amp;VLOOKUP(F24,'Katalog-Catalogue'!$A$74:$E$212,3,FALSE)))</f>
        <v/>
      </c>
      <c r="C24" s="451"/>
      <c r="D24" s="451"/>
      <c r="E24" s="452"/>
      <c r="F24" s="211"/>
      <c r="G24" s="453"/>
      <c r="H24" s="453"/>
      <c r="I24" s="453"/>
      <c r="J24" s="453"/>
      <c r="K24" s="454"/>
      <c r="L24" s="474"/>
      <c r="M24" s="475"/>
      <c r="N24" s="299"/>
      <c r="O24" s="104" t="s">
        <v>164</v>
      </c>
      <c r="P24" s="301"/>
      <c r="Q24" s="76" t="str">
        <f>IF(OR('PB Einzelwerte-Report Values'!H26="i.O.",'PB Einzelwerte-Report Values'!H26="OK"),'PB Einzelwerte-Report Values'!H26,MIN('PB Einzelwerte-Report Values'!$I26:$R26))</f>
        <v>OK</v>
      </c>
      <c r="R24" s="300" t="s">
        <v>164</v>
      </c>
      <c r="S24" s="193" t="str">
        <f>IF(OR('PB Einzelwerte-Report Values'!H26="i.O.",'PB Einzelwerte-Report Values'!H26="OK"),'PB Einzelwerte-Report Values'!H26,MAX('PB Einzelwerte-Report Values'!$I26:$R26))</f>
        <v>OK</v>
      </c>
      <c r="T24" s="170" t="str">
        <f>IF('Deckblatt-Cover Sheet'!$C$5="deutsch",IF('PB Einzelwerte-Report Values'!H26="","",IF(AND(S24&gt;P24, Q24&lt;N24),'Katalog-Catalogue'!$G$21,IF(AND(N24=P24,'PB Einzelwerte-Report Values'!H26="i.O."),'Katalog-Catalogue'!$G$17,IF(S24&gt;P24,'Katalog-Catalogue'!$G$19,IF(AND(N24=P24,'PB Einzelwerte-Report Values'!H26="n.i.O."),'Katalog-Catalogue'!$G$18,IF(Q24&lt;N24,'Katalog-Catalogue'!$G$20, 'Katalog-Catalogue'!$G$17)))))),IF('PB Einzelwerte-Report Values'!H26="","",IF(AND(S24&gt;P24, Q24&lt;N24),'Katalog-Catalogue'!$H$21,IF(AND(N24=P24,'PB Einzelwerte-Report Values'!H26="OK"),'Katalog-Catalogue'!$H$17,IF(S24&gt;P24,'Katalog-Catalogue'!$H$19,IF(AND(N24=P24,'PB Einzelwerte-Report Values'!H26="not OK"),'Katalog-Catalogue'!$H$18,IF(Q24&lt;N24,'Katalog-Catalogue'!$H$20, 'Katalog-Catalogue'!$H$17)))))))</f>
        <v>OK</v>
      </c>
      <c r="U24" s="182"/>
      <c r="V24" s="54"/>
      <c r="W24" s="304">
        <f>IF('Deckblatt-Cover Sheet'!$C$5="deutsch",'Katalog-Catalogue'!A77,'Katalog-Catalogue'!A220)</f>
        <v>3</v>
      </c>
      <c r="X24" s="305" t="str">
        <f>IF('Deckblatt-Cover Sheet'!$C$5="deutsch",'Katalog-Catalogue'!B77,'Katalog-Catalogue'!C220)</f>
        <v>Appearence like sample</v>
      </c>
      <c r="Y24" s="305" t="str">
        <f>IF('Deckblatt-Cover Sheet'!$C$5="deutsch",'Katalog-Catalogue'!C77,'Katalog-Catalogue'!B220)</f>
        <v>Aussehen wie Muster</v>
      </c>
    </row>
    <row r="25" spans="1:26" s="6" customFormat="1" ht="12.75" x14ac:dyDescent="0.2">
      <c r="A25" s="297">
        <v>16</v>
      </c>
      <c r="B25" s="450" t="str">
        <f>IF('Deckblatt-Cover Sheet'!$C$5="deutsch",IF(ISERROR(VLOOKUP(F25,'Katalog-Catalogue'!$A$74:$E$212,2,FALSE)),"",V25&amp;" "&amp;VLOOKUP(F25,'Katalog-Catalogue'!$A$74:$E$212,2,FALSE)),IF(ISERROR(VLOOKUP(F25,'Katalog-Catalogue'!$A$74:$E$212,3,FALSE)),"",V25&amp;" "&amp;VLOOKUP(F25,'Katalog-Catalogue'!$A$74:$E$212,3,FALSE)))</f>
        <v/>
      </c>
      <c r="C25" s="451"/>
      <c r="D25" s="451"/>
      <c r="E25" s="452"/>
      <c r="F25" s="211"/>
      <c r="G25" s="453"/>
      <c r="H25" s="453"/>
      <c r="I25" s="453"/>
      <c r="J25" s="453"/>
      <c r="K25" s="454"/>
      <c r="L25" s="474"/>
      <c r="M25" s="475"/>
      <c r="N25" s="299"/>
      <c r="O25" s="104" t="s">
        <v>164</v>
      </c>
      <c r="P25" s="301"/>
      <c r="Q25" s="76" t="str">
        <f>IF(OR('PB Einzelwerte-Report Values'!H27="i.O.",'PB Einzelwerte-Report Values'!H27="OK"),'PB Einzelwerte-Report Values'!H27,MIN('PB Einzelwerte-Report Values'!$I27:$R27))</f>
        <v>OK</v>
      </c>
      <c r="R25" s="300" t="s">
        <v>164</v>
      </c>
      <c r="S25" s="193" t="str">
        <f>IF(OR('PB Einzelwerte-Report Values'!H27="i.O.",'PB Einzelwerte-Report Values'!H27="OK"),'PB Einzelwerte-Report Values'!H27,MAX('PB Einzelwerte-Report Values'!$I27:$R27))</f>
        <v>OK</v>
      </c>
      <c r="T25" s="170" t="str">
        <f>IF('Deckblatt-Cover Sheet'!$C$5="deutsch",IF('PB Einzelwerte-Report Values'!H27="","",IF(AND(S25&gt;P25, Q25&lt;N25),'Katalog-Catalogue'!$G$21,IF(AND(N25=P25,'PB Einzelwerte-Report Values'!H27="i.O."),'Katalog-Catalogue'!$G$17,IF(S25&gt;P25,'Katalog-Catalogue'!$G$19,IF(AND(N25=P25,'PB Einzelwerte-Report Values'!H27="n.i.O."),'Katalog-Catalogue'!$G$18,IF(Q25&lt;N25,'Katalog-Catalogue'!$G$20, 'Katalog-Catalogue'!$G$17)))))),IF('PB Einzelwerte-Report Values'!H27="","",IF(AND(S25&gt;P25, Q25&lt;N25),'Katalog-Catalogue'!$H$21,IF(AND(N25=P25,'PB Einzelwerte-Report Values'!H27="OK"),'Katalog-Catalogue'!$H$17,IF(S25&gt;P25,'Katalog-Catalogue'!$H$19,IF(AND(N25=P25,'PB Einzelwerte-Report Values'!H27="not OK"),'Katalog-Catalogue'!$H$18,IF(Q25&lt;N25,'Katalog-Catalogue'!$H$20, 'Katalog-Catalogue'!$H$17)))))))</f>
        <v>OK</v>
      </c>
      <c r="U25" s="182"/>
      <c r="V25" s="54"/>
      <c r="W25" s="304">
        <f>IF('Deckblatt-Cover Sheet'!$C$5="deutsch",'Katalog-Catalogue'!A78,'Katalog-Catalogue'!A221)</f>
        <v>8</v>
      </c>
      <c r="X25" s="305" t="str">
        <f>IF('Deckblatt-Cover Sheet'!$C$5="deutsch",'Katalog-Catalogue'!B78,'Katalog-Catalogue'!C221)</f>
        <v>Art of coating</v>
      </c>
      <c r="Y25" s="305" t="str">
        <f>IF('Deckblatt-Cover Sheet'!$C$5="deutsch",'Katalog-Catalogue'!C78,'Katalog-Catalogue'!B221)</f>
        <v>Beschichtungsart</v>
      </c>
    </row>
    <row r="26" spans="1:26" s="6" customFormat="1" ht="12.75" x14ac:dyDescent="0.2">
      <c r="A26" s="297">
        <v>17</v>
      </c>
      <c r="B26" s="450" t="str">
        <f>IF('Deckblatt-Cover Sheet'!$C$5="deutsch",IF(ISERROR(VLOOKUP(F26,'Katalog-Catalogue'!$A$74:$E$212,2,FALSE)),"",V26&amp;" "&amp;VLOOKUP(F26,'Katalog-Catalogue'!$A$74:$E$212,2,FALSE)),IF(ISERROR(VLOOKUP(F26,'Katalog-Catalogue'!$A$74:$E$212,3,FALSE)),"",V26&amp;" "&amp;VLOOKUP(F26,'Katalog-Catalogue'!$A$74:$E$212,3,FALSE)))</f>
        <v/>
      </c>
      <c r="C26" s="451"/>
      <c r="D26" s="451"/>
      <c r="E26" s="452"/>
      <c r="F26" s="211"/>
      <c r="G26" s="453"/>
      <c r="H26" s="453"/>
      <c r="I26" s="453"/>
      <c r="J26" s="453"/>
      <c r="K26" s="454"/>
      <c r="L26" s="474"/>
      <c r="M26" s="475"/>
      <c r="N26" s="299"/>
      <c r="O26" s="104" t="s">
        <v>164</v>
      </c>
      <c r="P26" s="301"/>
      <c r="Q26" s="76" t="str">
        <f>IF(OR('PB Einzelwerte-Report Values'!H28="i.O.",'PB Einzelwerte-Report Values'!H28="OK"),'PB Einzelwerte-Report Values'!H28,MIN('PB Einzelwerte-Report Values'!$I28:$R28))</f>
        <v>OK</v>
      </c>
      <c r="R26" s="300" t="s">
        <v>164</v>
      </c>
      <c r="S26" s="193" t="str">
        <f>IF(OR('PB Einzelwerte-Report Values'!H28="i.O.",'PB Einzelwerte-Report Values'!H28="OK"),'PB Einzelwerte-Report Values'!H28,MAX('PB Einzelwerte-Report Values'!$I28:$R28))</f>
        <v>OK</v>
      </c>
      <c r="T26" s="170" t="str">
        <f>IF('Deckblatt-Cover Sheet'!$C$5="deutsch",IF('PB Einzelwerte-Report Values'!H28="","",IF(AND(S26&gt;P26, Q26&lt;N26),'Katalog-Catalogue'!$G$21,IF(AND(N26=P26,'PB Einzelwerte-Report Values'!H28="i.O."),'Katalog-Catalogue'!$G$17,IF(S26&gt;P26,'Katalog-Catalogue'!$G$19,IF(AND(N26=P26,'PB Einzelwerte-Report Values'!H28="n.i.O."),'Katalog-Catalogue'!$G$18,IF(Q26&lt;N26,'Katalog-Catalogue'!$G$20, 'Katalog-Catalogue'!$G$17)))))),IF('PB Einzelwerte-Report Values'!H28="","",IF(AND(S26&gt;P26, Q26&lt;N26),'Katalog-Catalogue'!$H$21,IF(AND(N26=P26,'PB Einzelwerte-Report Values'!H28="OK"),'Katalog-Catalogue'!$H$17,IF(S26&gt;P26,'Katalog-Catalogue'!$H$19,IF(AND(N26=P26,'PB Einzelwerte-Report Values'!H28="not OK"),'Katalog-Catalogue'!$H$18,IF(Q26&lt;N26,'Katalog-Catalogue'!$H$20, 'Katalog-Catalogue'!$H$17)))))))</f>
        <v>OK</v>
      </c>
      <c r="U26" s="182"/>
      <c r="V26" s="54"/>
      <c r="W26" s="304">
        <f>IF('Deckblatt-Cover Sheet'!$C$5="deutsch",'Katalog-Catalogue'!A79,'Katalog-Catalogue'!A222)</f>
        <v>128</v>
      </c>
      <c r="X26" s="305" t="str">
        <f>IF('Deckblatt-Cover Sheet'!$C$5="deutsch",'Katalog-Catalogue'!B79,'Katalog-Catalogue'!C222)</f>
        <v>Assembly complete</v>
      </c>
      <c r="Y26" s="305" t="str">
        <f>IF('Deckblatt-Cover Sheet'!$C$5="deutsch",'Katalog-Catalogue'!C79,'Katalog-Catalogue'!B222)</f>
        <v>Zusammenbau vollständig</v>
      </c>
    </row>
    <row r="27" spans="1:26" s="6" customFormat="1" ht="12.75" x14ac:dyDescent="0.2">
      <c r="A27" s="297">
        <v>18</v>
      </c>
      <c r="B27" s="450" t="str">
        <f>IF('Deckblatt-Cover Sheet'!$C$5="deutsch",IF(ISERROR(VLOOKUP(F27,'Katalog-Catalogue'!$A$74:$E$212,2,FALSE)),"",V27&amp;" "&amp;VLOOKUP(F27,'Katalog-Catalogue'!$A$74:$E$212,2,FALSE)),IF(ISERROR(VLOOKUP(F27,'Katalog-Catalogue'!$A$74:$E$212,3,FALSE)),"",V27&amp;" "&amp;VLOOKUP(F27,'Katalog-Catalogue'!$A$74:$E$212,3,FALSE)))</f>
        <v/>
      </c>
      <c r="C27" s="451"/>
      <c r="D27" s="451"/>
      <c r="E27" s="452"/>
      <c r="F27" s="211"/>
      <c r="G27" s="453"/>
      <c r="H27" s="453"/>
      <c r="I27" s="453"/>
      <c r="J27" s="453"/>
      <c r="K27" s="454"/>
      <c r="L27" s="474"/>
      <c r="M27" s="475"/>
      <c r="N27" s="299"/>
      <c r="O27" s="104" t="s">
        <v>164</v>
      </c>
      <c r="P27" s="301"/>
      <c r="Q27" s="76" t="str">
        <f>IF(OR('PB Einzelwerte-Report Values'!H29="i.O.",'PB Einzelwerte-Report Values'!H29="OK"),'PB Einzelwerte-Report Values'!H29,MIN('PB Einzelwerte-Report Values'!$I29:$R29))</f>
        <v>OK</v>
      </c>
      <c r="R27" s="300" t="s">
        <v>164</v>
      </c>
      <c r="S27" s="193" t="str">
        <f>IF(OR('PB Einzelwerte-Report Values'!H29="i.O.",'PB Einzelwerte-Report Values'!H29="OK"),'PB Einzelwerte-Report Values'!H29,MAX('PB Einzelwerte-Report Values'!$I29:$R29))</f>
        <v>OK</v>
      </c>
      <c r="T27" s="170" t="str">
        <f>IF('Deckblatt-Cover Sheet'!$C$5="deutsch",IF('PB Einzelwerte-Report Values'!H29="","",IF(AND(S27&gt;P27, Q27&lt;N27),'Katalog-Catalogue'!$G$21,IF(AND(N27=P27,'PB Einzelwerte-Report Values'!H29="i.O."),'Katalog-Catalogue'!$G$17,IF(S27&gt;P27,'Katalog-Catalogue'!$G$19,IF(AND(N27=P27,'PB Einzelwerte-Report Values'!H29="n.i.O."),'Katalog-Catalogue'!$G$18,IF(Q27&lt;N27,'Katalog-Catalogue'!$G$20, 'Katalog-Catalogue'!$G$17)))))),IF('PB Einzelwerte-Report Values'!H29="","",IF(AND(S27&gt;P27, Q27&lt;N27),'Katalog-Catalogue'!$H$21,IF(AND(N27=P27,'PB Einzelwerte-Report Values'!H29="OK"),'Katalog-Catalogue'!$H$17,IF(S27&gt;P27,'Katalog-Catalogue'!$H$19,IF(AND(N27=P27,'PB Einzelwerte-Report Values'!H29="not OK"),'Katalog-Catalogue'!$H$18,IF(Q27&lt;N27,'Katalog-Catalogue'!$H$20, 'Katalog-Catalogue'!$H$17)))))))</f>
        <v>OK</v>
      </c>
      <c r="U27" s="182"/>
      <c r="V27" s="54"/>
      <c r="W27" s="304">
        <f>IF('Deckblatt-Cover Sheet'!$C$5="deutsch",'Katalog-Catalogue'!A80,'Katalog-Catalogue'!A223)</f>
        <v>18</v>
      </c>
      <c r="X27" s="305" t="str">
        <f>IF('Deckblatt-Cover Sheet'!$C$5="deutsch",'Katalog-Catalogue'!B80,'Katalog-Catalogue'!C223)</f>
        <v>Batch No. existing</v>
      </c>
      <c r="Y27" s="305" t="str">
        <f>IF('Deckblatt-Cover Sheet'!$C$5="deutsch",'Katalog-Catalogue'!C80,'Katalog-Catalogue'!B223)</f>
        <v>Chargennummer vorhanden</v>
      </c>
    </row>
    <row r="28" spans="1:26" s="6" customFormat="1" ht="12.75" x14ac:dyDescent="0.2">
      <c r="A28" s="297">
        <v>19</v>
      </c>
      <c r="B28" s="450" t="str">
        <f>IF('Deckblatt-Cover Sheet'!$C$5="deutsch",IF(ISERROR(VLOOKUP(F28,'Katalog-Catalogue'!$A$74:$E$212,2,FALSE)),"",V28&amp;" "&amp;VLOOKUP(F28,'Katalog-Catalogue'!$A$74:$E$212,2,FALSE)),IF(ISERROR(VLOOKUP(F28,'Katalog-Catalogue'!$A$74:$E$212,3,FALSE)),"",V28&amp;" "&amp;VLOOKUP(F28,'Katalog-Catalogue'!$A$74:$E$212,3,FALSE)))</f>
        <v/>
      </c>
      <c r="C28" s="451"/>
      <c r="D28" s="451"/>
      <c r="E28" s="452"/>
      <c r="F28" s="211"/>
      <c r="G28" s="453"/>
      <c r="H28" s="453"/>
      <c r="I28" s="453"/>
      <c r="J28" s="453"/>
      <c r="K28" s="454"/>
      <c r="L28" s="474"/>
      <c r="M28" s="475"/>
      <c r="N28" s="299"/>
      <c r="O28" s="104" t="s">
        <v>164</v>
      </c>
      <c r="P28" s="301"/>
      <c r="Q28" s="76" t="str">
        <f>IF(OR('PB Einzelwerte-Report Values'!H30="i.O.",'PB Einzelwerte-Report Values'!H30="OK"),'PB Einzelwerte-Report Values'!H30,MIN('PB Einzelwerte-Report Values'!$I30:$R30))</f>
        <v>OK</v>
      </c>
      <c r="R28" s="300" t="s">
        <v>164</v>
      </c>
      <c r="S28" s="193" t="str">
        <f>IF(OR('PB Einzelwerte-Report Values'!H30="i.O.",'PB Einzelwerte-Report Values'!H30="OK"),'PB Einzelwerte-Report Values'!H30,MAX('PB Einzelwerte-Report Values'!$I30:$R30))</f>
        <v>OK</v>
      </c>
      <c r="T28" s="170" t="str">
        <f>IF('Deckblatt-Cover Sheet'!$C$5="deutsch",IF('PB Einzelwerte-Report Values'!H30="","",IF(AND(S28&gt;P28, Q28&lt;N28),'Katalog-Catalogue'!$G$21,IF(AND(N28=P28,'PB Einzelwerte-Report Values'!H30="i.O."),'Katalog-Catalogue'!$G$17,IF(S28&gt;P28,'Katalog-Catalogue'!$G$19,IF(AND(N28=P28,'PB Einzelwerte-Report Values'!H30="n.i.O."),'Katalog-Catalogue'!$G$18,IF(Q28&lt;N28,'Katalog-Catalogue'!$G$20, 'Katalog-Catalogue'!$G$17)))))),IF('PB Einzelwerte-Report Values'!H30="","",IF(AND(S28&gt;P28, Q28&lt;N28),'Katalog-Catalogue'!$H$21,IF(AND(N28=P28,'PB Einzelwerte-Report Values'!H30="OK"),'Katalog-Catalogue'!$H$17,IF(S28&gt;P28,'Katalog-Catalogue'!$H$19,IF(AND(N28=P28,'PB Einzelwerte-Report Values'!H30="not OK"),'Katalog-Catalogue'!$H$18,IF(Q28&lt;N28,'Katalog-Catalogue'!$H$20, 'Katalog-Catalogue'!$H$17)))))))</f>
        <v>OK</v>
      </c>
      <c r="U28" s="182"/>
      <c r="V28" s="54"/>
      <c r="W28" s="304">
        <f>IF('Deckblatt-Cover Sheet'!$C$5="deutsch",'Katalog-Catalogue'!A81,'Katalog-Catalogue'!A224)</f>
        <v>9</v>
      </c>
      <c r="X28" s="305" t="str">
        <f>IF('Deckblatt-Cover Sheet'!$C$5="deutsch",'Katalog-Catalogue'!B81,'Katalog-Catalogue'!C224)</f>
        <v>Bending angle</v>
      </c>
      <c r="Y28" s="305" t="str">
        <f>IF('Deckblatt-Cover Sheet'!$C$5="deutsch",'Katalog-Catalogue'!C81,'Katalog-Catalogue'!B224)</f>
        <v>Biegewinkel</v>
      </c>
    </row>
    <row r="29" spans="1:26" s="6" customFormat="1" ht="12.75" x14ac:dyDescent="0.2">
      <c r="A29" s="297">
        <v>20</v>
      </c>
      <c r="B29" s="450" t="str">
        <f>IF('Deckblatt-Cover Sheet'!$C$5="deutsch",IF(ISERROR(VLOOKUP(F29,'Katalog-Catalogue'!$A$74:$E$212,2,FALSE)),"",V29&amp;" "&amp;VLOOKUP(F29,'Katalog-Catalogue'!$A$74:$E$212,2,FALSE)),IF(ISERROR(VLOOKUP(F29,'Katalog-Catalogue'!$A$74:$E$212,3,FALSE)),"",V29&amp;" "&amp;VLOOKUP(F29,'Katalog-Catalogue'!$A$74:$E$212,3,FALSE)))</f>
        <v/>
      </c>
      <c r="C29" s="451"/>
      <c r="D29" s="451"/>
      <c r="E29" s="452"/>
      <c r="F29" s="211"/>
      <c r="G29" s="453"/>
      <c r="H29" s="453"/>
      <c r="I29" s="453"/>
      <c r="J29" s="453"/>
      <c r="K29" s="454"/>
      <c r="L29" s="474"/>
      <c r="M29" s="475"/>
      <c r="N29" s="299"/>
      <c r="O29" s="104" t="s">
        <v>164</v>
      </c>
      <c r="P29" s="301"/>
      <c r="Q29" s="76" t="str">
        <f>IF(OR('PB Einzelwerte-Report Values'!H31="i.O.",'PB Einzelwerte-Report Values'!H31="OK"),'PB Einzelwerte-Report Values'!H31,MIN('PB Einzelwerte-Report Values'!$I31:$R31))</f>
        <v>OK</v>
      </c>
      <c r="R29" s="300" t="s">
        <v>164</v>
      </c>
      <c r="S29" s="193" t="str">
        <f>IF(OR('PB Einzelwerte-Report Values'!H31="i.O.",'PB Einzelwerte-Report Values'!H31="OK"),'PB Einzelwerte-Report Values'!H31,MAX('PB Einzelwerte-Report Values'!$I31:$R31))</f>
        <v>OK</v>
      </c>
      <c r="T29" s="170" t="str">
        <f>IF('Deckblatt-Cover Sheet'!$C$5="deutsch",IF('PB Einzelwerte-Report Values'!H31="","",IF(AND(S29&gt;P29, Q29&lt;N29),'Katalog-Catalogue'!$G$21,IF(AND(N29=P29,'PB Einzelwerte-Report Values'!H31="i.O."),'Katalog-Catalogue'!$G$17,IF(S29&gt;P29,'Katalog-Catalogue'!$G$19,IF(AND(N29=P29,'PB Einzelwerte-Report Values'!H31="n.i.O."),'Katalog-Catalogue'!$G$18,IF(Q29&lt;N29,'Katalog-Catalogue'!$G$20, 'Katalog-Catalogue'!$G$17)))))),IF('PB Einzelwerte-Report Values'!H31="","",IF(AND(S29&gt;P29, Q29&lt;N29),'Katalog-Catalogue'!$H$21,IF(AND(N29=P29,'PB Einzelwerte-Report Values'!H31="OK"),'Katalog-Catalogue'!$H$17,IF(S29&gt;P29,'Katalog-Catalogue'!$H$19,IF(AND(N29=P29,'PB Einzelwerte-Report Values'!H31="not OK"),'Katalog-Catalogue'!$H$18,IF(Q29&lt;N29,'Katalog-Catalogue'!$H$20, 'Katalog-Catalogue'!$H$17)))))))</f>
        <v>OK</v>
      </c>
      <c r="U29" s="182"/>
      <c r="V29" s="54"/>
      <c r="W29" s="304">
        <f>IF('Deckblatt-Cover Sheet'!$C$5="deutsch",'Katalog-Catalogue'!A82,'Katalog-Catalogue'!A225)</f>
        <v>124</v>
      </c>
      <c r="X29" s="305" t="str">
        <f>IF('Deckblatt-Cover Sheet'!$C$5="deutsch",'Katalog-Catalogue'!B82,'Katalog-Catalogue'!C225)</f>
        <v>Bolt diameter</v>
      </c>
      <c r="Y29" s="305" t="str">
        <f>IF('Deckblatt-Cover Sheet'!$C$5="deutsch",'Katalog-Catalogue'!C82,'Katalog-Catalogue'!B225)</f>
        <v>Zapfen, Durchmesser</v>
      </c>
    </row>
    <row r="30" spans="1:26" s="6" customFormat="1" ht="12.75" x14ac:dyDescent="0.2">
      <c r="A30" s="297">
        <v>21</v>
      </c>
      <c r="B30" s="490" t="str">
        <f>IF('Deckblatt-Cover Sheet'!$C$5="deutsch",IF(ISERROR(VLOOKUP(F30,'Katalog-Catalogue'!$A$74:$E$212,2,FALSE)),"",V30&amp;" "&amp;VLOOKUP(F30,'Katalog-Catalogue'!$A$74:$E$212,2,FALSE)),IF(ISERROR(VLOOKUP(F30,'Katalog-Catalogue'!$A$74:$E$212,3,FALSE)),"",V30&amp;" "&amp;VLOOKUP(F30,'Katalog-Catalogue'!$A$74:$E$212,3,FALSE)))</f>
        <v/>
      </c>
      <c r="C30" s="490"/>
      <c r="D30" s="490"/>
      <c r="E30" s="491"/>
      <c r="F30" s="211"/>
      <c r="G30" s="453"/>
      <c r="H30" s="453"/>
      <c r="I30" s="453"/>
      <c r="J30" s="453"/>
      <c r="K30" s="454"/>
      <c r="L30" s="474"/>
      <c r="M30" s="475"/>
      <c r="N30" s="299"/>
      <c r="O30" s="104" t="s">
        <v>164</v>
      </c>
      <c r="P30" s="301"/>
      <c r="Q30" s="76" t="str">
        <f>IF(OR('PB Einzelwerte-Report Values'!H32="i.O.",'PB Einzelwerte-Report Values'!H32="OK"),'PB Einzelwerte-Report Values'!H32,MIN('PB Einzelwerte-Report Values'!$I32:$R32))</f>
        <v>OK</v>
      </c>
      <c r="R30" s="300" t="s">
        <v>164</v>
      </c>
      <c r="S30" s="193" t="str">
        <f>IF(OR('PB Einzelwerte-Report Values'!H32="i.O.",'PB Einzelwerte-Report Values'!H32="OK"),'PB Einzelwerte-Report Values'!H32,MAX('PB Einzelwerte-Report Values'!$I32:$R32))</f>
        <v>OK</v>
      </c>
      <c r="T30" s="170" t="str">
        <f>IF('Deckblatt-Cover Sheet'!$C$5="deutsch",IF('PB Einzelwerte-Report Values'!H32="","",IF(AND(S30&gt;P30, Q30&lt;N30),'Katalog-Catalogue'!$G$21,IF(AND(N30=P30,'PB Einzelwerte-Report Values'!H32="i.O."),'Katalog-Catalogue'!$G$17,IF(S30&gt;P30,'Katalog-Catalogue'!$G$19,IF(AND(N30=P30,'PB Einzelwerte-Report Values'!H32="n.i.O."),'Katalog-Catalogue'!$G$18,IF(Q30&lt;N30,'Katalog-Catalogue'!$G$20, 'Katalog-Catalogue'!$G$17)))))),IF('PB Einzelwerte-Report Values'!H32="","",IF(AND(S30&gt;P30, Q30&lt;N30),'Katalog-Catalogue'!$H$21,IF(AND(N30=P30,'PB Einzelwerte-Report Values'!H32="OK"),'Katalog-Catalogue'!$H$17,IF(S30&gt;P30,'Katalog-Catalogue'!$H$19,IF(AND(N30=P30,'PB Einzelwerte-Report Values'!H32="not OK"),'Katalog-Catalogue'!$H$18,IF(Q30&lt;N30,'Katalog-Catalogue'!$H$20, 'Katalog-Catalogue'!$H$17)))))))</f>
        <v>OK</v>
      </c>
      <c r="U30" s="182"/>
      <c r="V30" s="54"/>
      <c r="W30" s="304">
        <f>IF('Deckblatt-Cover Sheet'!$C$5="deutsch",'Katalog-Catalogue'!A83,'Katalog-Catalogue'!A226)</f>
        <v>125</v>
      </c>
      <c r="X30" s="305" t="str">
        <f>IF('Deckblatt-Cover Sheet'!$C$5="deutsch",'Katalog-Catalogue'!B83,'Katalog-Catalogue'!C226)</f>
        <v>Bolt length</v>
      </c>
      <c r="Y30" s="305" t="str">
        <f>IF('Deckblatt-Cover Sheet'!$C$5="deutsch",'Katalog-Catalogue'!C83,'Katalog-Catalogue'!B226)</f>
        <v xml:space="preserve">Zapfen, Länge </v>
      </c>
    </row>
    <row r="31" spans="1:26" s="6" customFormat="1" ht="12.75" x14ac:dyDescent="0.2">
      <c r="A31" s="297">
        <v>22</v>
      </c>
      <c r="B31" s="490" t="str">
        <f>IF('Deckblatt-Cover Sheet'!$C$5="deutsch",IF(ISERROR(VLOOKUP(F31,'Katalog-Catalogue'!$A$74:$E$212,2,FALSE)),"",V31&amp;" "&amp;VLOOKUP(F31,'Katalog-Catalogue'!$A$74:$E$212,2,FALSE)),IF(ISERROR(VLOOKUP(F31,'Katalog-Catalogue'!$A$74:$E$212,3,FALSE)),"",V31&amp;" "&amp;VLOOKUP(F31,'Katalog-Catalogue'!$A$74:$E$212,3,FALSE)))</f>
        <v/>
      </c>
      <c r="C31" s="490"/>
      <c r="D31" s="490"/>
      <c r="E31" s="491"/>
      <c r="F31" s="211"/>
      <c r="G31" s="453"/>
      <c r="H31" s="453"/>
      <c r="I31" s="453"/>
      <c r="J31" s="453"/>
      <c r="K31" s="454"/>
      <c r="L31" s="474"/>
      <c r="M31" s="475"/>
      <c r="N31" s="299"/>
      <c r="O31" s="104" t="s">
        <v>164</v>
      </c>
      <c r="P31" s="301"/>
      <c r="Q31" s="76" t="str">
        <f>IF(OR('PB Einzelwerte-Report Values'!H33="i.O.",'PB Einzelwerte-Report Values'!H33="OK"),'PB Einzelwerte-Report Values'!H33,MIN('PB Einzelwerte-Report Values'!$I33:$R33))</f>
        <v>OK</v>
      </c>
      <c r="R31" s="300" t="s">
        <v>164</v>
      </c>
      <c r="S31" s="193" t="str">
        <f>IF(OR('PB Einzelwerte-Report Values'!H33="i.O.",'PB Einzelwerte-Report Values'!H33="OK"),'PB Einzelwerte-Report Values'!H33,MAX('PB Einzelwerte-Report Values'!$I33:$R33))</f>
        <v>OK</v>
      </c>
      <c r="T31" s="170" t="str">
        <f>IF('Deckblatt-Cover Sheet'!$C$5="deutsch",IF('PB Einzelwerte-Report Values'!H33="","",IF(AND(S31&gt;P31, Q31&lt;N31),'Katalog-Catalogue'!$G$21,IF(AND(N31=P31,'PB Einzelwerte-Report Values'!H33="i.O."),'Katalog-Catalogue'!$G$17,IF(S31&gt;P31,'Katalog-Catalogue'!$G$19,IF(AND(N31=P31,'PB Einzelwerte-Report Values'!H33="n.i.O."),'Katalog-Catalogue'!$G$18,IF(Q31&lt;N31,'Katalog-Catalogue'!$G$20, 'Katalog-Catalogue'!$G$17)))))),IF('PB Einzelwerte-Report Values'!H33="","",IF(AND(S31&gt;P31, Q31&lt;N31),'Katalog-Catalogue'!$H$21,IF(AND(N31=P31,'PB Einzelwerte-Report Values'!H33="OK"),'Katalog-Catalogue'!$H$17,IF(S31&gt;P31,'Katalog-Catalogue'!$H$19,IF(AND(N31=P31,'PB Einzelwerte-Report Values'!H33="not OK"),'Katalog-Catalogue'!$H$18,IF(Q31&lt;N31,'Katalog-Catalogue'!$H$20, 'Katalog-Catalogue'!$H$17)))))))</f>
        <v>OK</v>
      </c>
      <c r="U31" s="182"/>
      <c r="V31" s="54"/>
      <c r="W31" s="304">
        <f>IF('Deckblatt-Cover Sheet'!$C$5="deutsch",'Katalog-Catalogue'!A84,'Katalog-Catalogue'!A227)</f>
        <v>22</v>
      </c>
      <c r="X31" s="305" t="str">
        <f>IF('Deckblatt-Cover Sheet'!$C$5="deutsch",'Katalog-Catalogue'!B84,'Katalog-Catalogue'!C227)</f>
        <v>Breaking torque</v>
      </c>
      <c r="Y31" s="305" t="str">
        <f>IF('Deckblatt-Cover Sheet'!$C$5="deutsch",'Katalog-Catalogue'!C84,'Katalog-Catalogue'!B227)</f>
        <v>Drehmoment, Abdreh-</v>
      </c>
    </row>
    <row r="32" spans="1:26" s="6" customFormat="1" ht="12.75" x14ac:dyDescent="0.2">
      <c r="A32" s="297">
        <v>23</v>
      </c>
      <c r="B32" s="490" t="str">
        <f>IF('Deckblatt-Cover Sheet'!$C$5="deutsch",IF(ISERROR(VLOOKUP(F32,'Katalog-Catalogue'!$A$74:$E$212,2,FALSE)),"",V32&amp;" "&amp;VLOOKUP(F32,'Katalog-Catalogue'!$A$74:$E$212,2,FALSE)),IF(ISERROR(VLOOKUP(F32,'Katalog-Catalogue'!$A$74:$E$212,3,FALSE)),"",V32&amp;" "&amp;VLOOKUP(F32,'Katalog-Catalogue'!$A$74:$E$212,3,FALSE)))</f>
        <v/>
      </c>
      <c r="C32" s="490"/>
      <c r="D32" s="490"/>
      <c r="E32" s="491"/>
      <c r="F32" s="211"/>
      <c r="G32" s="453"/>
      <c r="H32" s="453"/>
      <c r="I32" s="453"/>
      <c r="J32" s="453"/>
      <c r="K32" s="454"/>
      <c r="L32" s="474"/>
      <c r="M32" s="475"/>
      <c r="N32" s="299"/>
      <c r="O32" s="104" t="s">
        <v>164</v>
      </c>
      <c r="P32" s="301"/>
      <c r="Q32" s="76" t="str">
        <f>IF(OR('PB Einzelwerte-Report Values'!H34="i.O.",'PB Einzelwerte-Report Values'!H34="OK"),'PB Einzelwerte-Report Values'!H34,MIN('PB Einzelwerte-Report Values'!$I34:$R34))</f>
        <v>OK</v>
      </c>
      <c r="R32" s="300" t="s">
        <v>164</v>
      </c>
      <c r="S32" s="193" t="str">
        <f>IF(OR('PB Einzelwerte-Report Values'!H34="i.O.",'PB Einzelwerte-Report Values'!H34="OK"),'PB Einzelwerte-Report Values'!H34,MAX('PB Einzelwerte-Report Values'!$I34:$R34))</f>
        <v>OK</v>
      </c>
      <c r="T32" s="170" t="str">
        <f>IF('Deckblatt-Cover Sheet'!$C$5="deutsch",IF('PB Einzelwerte-Report Values'!H34="","",IF(AND(S32&gt;P32, Q32&lt;N32),'Katalog-Catalogue'!$G$21,IF(AND(N32=P32,'PB Einzelwerte-Report Values'!H34="i.O."),'Katalog-Catalogue'!$G$17,IF(S32&gt;P32,'Katalog-Catalogue'!$G$19,IF(AND(N32=P32,'PB Einzelwerte-Report Values'!H34="n.i.O."),'Katalog-Catalogue'!$G$18,IF(Q32&lt;N32,'Katalog-Catalogue'!$G$20, 'Katalog-Catalogue'!$G$17)))))),IF('PB Einzelwerte-Report Values'!H34="","",IF(AND(S32&gt;P32, Q32&lt;N32),'Katalog-Catalogue'!$H$21,IF(AND(N32=P32,'PB Einzelwerte-Report Values'!H34="OK"),'Katalog-Catalogue'!$H$17,IF(S32&gt;P32,'Katalog-Catalogue'!$H$19,IF(AND(N32=P32,'PB Einzelwerte-Report Values'!H34="not OK"),'Katalog-Catalogue'!$H$18,IF(Q32&lt;N32,'Katalog-Catalogue'!$H$20, 'Katalog-Catalogue'!$H$17)))))))</f>
        <v>OK</v>
      </c>
      <c r="U32" s="182"/>
      <c r="V32" s="54"/>
      <c r="W32" s="304">
        <f>IF('Deckblatt-Cover Sheet'!$C$5="deutsch",'Katalog-Catalogue'!A85,'Katalog-Catalogue'!A228)</f>
        <v>6</v>
      </c>
      <c r="X32" s="305" t="str">
        <f>IF('Deckblatt-Cover Sheet'!$C$5="deutsch",'Katalog-Catalogue'!B85,'Katalog-Catalogue'!C228)</f>
        <v>Bulge diameter</v>
      </c>
      <c r="Y32" s="305" t="str">
        <f>IF('Deckblatt-Cover Sheet'!$C$5="deutsch",'Katalog-Catalogue'!C85,'Katalog-Catalogue'!B228)</f>
        <v xml:space="preserve">Beffe, Durchmesser </v>
      </c>
    </row>
    <row r="33" spans="1:25" s="6" customFormat="1" ht="12.75" x14ac:dyDescent="0.2">
      <c r="A33" s="297">
        <v>24</v>
      </c>
      <c r="B33" s="490" t="str">
        <f>IF('Deckblatt-Cover Sheet'!$C$5="deutsch",IF(ISERROR(VLOOKUP(F33,'Katalog-Catalogue'!$A$74:$E$212,2,FALSE)),"",V33&amp;" "&amp;VLOOKUP(F33,'Katalog-Catalogue'!$A$74:$E$212,2,FALSE)),IF(ISERROR(VLOOKUP(F33,'Katalog-Catalogue'!$A$74:$E$212,3,FALSE)),"",V33&amp;" "&amp;VLOOKUP(F33,'Katalog-Catalogue'!$A$74:$E$212,3,FALSE)))</f>
        <v/>
      </c>
      <c r="C33" s="490"/>
      <c r="D33" s="490"/>
      <c r="E33" s="491"/>
      <c r="F33" s="211"/>
      <c r="G33" s="453"/>
      <c r="H33" s="453"/>
      <c r="I33" s="453"/>
      <c r="J33" s="453"/>
      <c r="K33" s="454"/>
      <c r="L33" s="474"/>
      <c r="M33" s="475"/>
      <c r="N33" s="299"/>
      <c r="O33" s="104" t="s">
        <v>164</v>
      </c>
      <c r="P33" s="301"/>
      <c r="Q33" s="76" t="str">
        <f>IF(OR('PB Einzelwerte-Report Values'!H35="i.O.",'PB Einzelwerte-Report Values'!H35="OK"),'PB Einzelwerte-Report Values'!H35,MIN('PB Einzelwerte-Report Values'!$I35:$R35))</f>
        <v>OK</v>
      </c>
      <c r="R33" s="300" t="s">
        <v>164</v>
      </c>
      <c r="S33" s="193" t="str">
        <f>IF(OR('PB Einzelwerte-Report Values'!H35="i.O.",'PB Einzelwerte-Report Values'!H35="OK"),'PB Einzelwerte-Report Values'!H35,MAX('PB Einzelwerte-Report Values'!$I35:$R35))</f>
        <v>OK</v>
      </c>
      <c r="T33" s="170" t="str">
        <f>IF('Deckblatt-Cover Sheet'!$C$5="deutsch",IF('PB Einzelwerte-Report Values'!H35="","",IF(AND(S33&gt;P33, Q33&lt;N33),'Katalog-Catalogue'!$G$21,IF(AND(N33=P33,'PB Einzelwerte-Report Values'!H35="i.O."),'Katalog-Catalogue'!$G$17,IF(S33&gt;P33,'Katalog-Catalogue'!$G$19,IF(AND(N33=P33,'PB Einzelwerte-Report Values'!H35="n.i.O."),'Katalog-Catalogue'!$G$18,IF(Q33&lt;N33,'Katalog-Catalogue'!$G$20, 'Katalog-Catalogue'!$G$17)))))),IF('PB Einzelwerte-Report Values'!H35="","",IF(AND(S33&gt;P33, Q33&lt;N33),'Katalog-Catalogue'!$H$21,IF(AND(N33=P33,'PB Einzelwerte-Report Values'!H35="OK"),'Katalog-Catalogue'!$H$17,IF(S33&gt;P33,'Katalog-Catalogue'!$H$19,IF(AND(N33=P33,'PB Einzelwerte-Report Values'!H35="not OK"),'Katalog-Catalogue'!$H$18,IF(Q33&lt;N33,'Katalog-Catalogue'!$H$20, 'Katalog-Catalogue'!$H$17)))))))</f>
        <v>OK</v>
      </c>
      <c r="U33" s="182"/>
      <c r="V33" s="54"/>
      <c r="W33" s="304">
        <f>IF('Deckblatt-Cover Sheet'!$C$5="deutsch",'Katalog-Catalogue'!A86,'Katalog-Catalogue'!A229)</f>
        <v>4</v>
      </c>
      <c r="X33" s="305" t="str">
        <f>IF('Deckblatt-Cover Sheet'!$C$5="deutsch",'Katalog-Catalogue'!B86,'Katalog-Catalogue'!C229)</f>
        <v>Bulge distance till middle of hook</v>
      </c>
      <c r="Y33" s="305" t="str">
        <f>IF('Deckblatt-Cover Sheet'!$C$5="deutsch",'Katalog-Catalogue'!C86,'Katalog-Catalogue'!B229)</f>
        <v>Beffe, Abstand bis Mitte Haken</v>
      </c>
    </row>
    <row r="34" spans="1:25" s="6" customFormat="1" ht="12.75" x14ac:dyDescent="0.2">
      <c r="A34" s="297">
        <v>25</v>
      </c>
      <c r="B34" s="490" t="str">
        <f>IF('Deckblatt-Cover Sheet'!$C$5="deutsch",IF(ISERROR(VLOOKUP(F34,'Katalog-Catalogue'!$A$74:$E$212,2,FALSE)),"",V34&amp;" "&amp;VLOOKUP(F34,'Katalog-Catalogue'!$A$74:$E$212,2,FALSE)),IF(ISERROR(VLOOKUP(F34,'Katalog-Catalogue'!$A$74:$E$212,3,FALSE)),"",V34&amp;" "&amp;VLOOKUP(F34,'Katalog-Catalogue'!$A$74:$E$212,3,FALSE)))</f>
        <v/>
      </c>
      <c r="C34" s="490"/>
      <c r="D34" s="490"/>
      <c r="E34" s="491"/>
      <c r="F34" s="211"/>
      <c r="G34" s="453"/>
      <c r="H34" s="453"/>
      <c r="I34" s="453"/>
      <c r="J34" s="453"/>
      <c r="K34" s="454"/>
      <c r="L34" s="474"/>
      <c r="M34" s="475"/>
      <c r="N34" s="299"/>
      <c r="O34" s="104" t="s">
        <v>164</v>
      </c>
      <c r="P34" s="301"/>
      <c r="Q34" s="76" t="str">
        <f>IF(OR('PB Einzelwerte-Report Values'!H36="i.O.",'PB Einzelwerte-Report Values'!H36="OK"),'PB Einzelwerte-Report Values'!H36,MIN('PB Einzelwerte-Report Values'!$I36:$R36))</f>
        <v>OK</v>
      </c>
      <c r="R34" s="300" t="s">
        <v>164</v>
      </c>
      <c r="S34" s="193" t="str">
        <f>IF(OR('PB Einzelwerte-Report Values'!H36="i.O.",'PB Einzelwerte-Report Values'!H36="OK"),'PB Einzelwerte-Report Values'!H36,MAX('PB Einzelwerte-Report Values'!$I36:$R36))</f>
        <v>OK</v>
      </c>
      <c r="T34" s="170" t="str">
        <f>IF('Deckblatt-Cover Sheet'!$C$5="deutsch",IF('PB Einzelwerte-Report Values'!H36="","",IF(AND(S34&gt;P34, Q34&lt;N34),'Katalog-Catalogue'!$G$21,IF(AND(N34=P34,'PB Einzelwerte-Report Values'!H36="i.O."),'Katalog-Catalogue'!$G$17,IF(S34&gt;P34,'Katalog-Catalogue'!$G$19,IF(AND(N34=P34,'PB Einzelwerte-Report Values'!H36="n.i.O."),'Katalog-Catalogue'!$G$18,IF(Q34&lt;N34,'Katalog-Catalogue'!$G$20, 'Katalog-Catalogue'!$G$17)))))),IF('PB Einzelwerte-Report Values'!H36="","",IF(AND(S34&gt;P34, Q34&lt;N34),'Katalog-Catalogue'!$H$21,IF(AND(N34=P34,'PB Einzelwerte-Report Values'!H36="OK"),'Katalog-Catalogue'!$H$17,IF(S34&gt;P34,'Katalog-Catalogue'!$H$19,IF(AND(N34=P34,'PB Einzelwerte-Report Values'!H36="not OK"),'Katalog-Catalogue'!$H$18,IF(Q34&lt;N34,'Katalog-Catalogue'!$H$20, 'Katalog-Catalogue'!$H$17)))))))</f>
        <v>OK</v>
      </c>
      <c r="U34" s="182"/>
      <c r="V34" s="54"/>
      <c r="W34" s="304">
        <f>IF('Deckblatt-Cover Sheet'!$C$5="deutsch",'Katalog-Catalogue'!A87,'Katalog-Catalogue'!A230)</f>
        <v>7</v>
      </c>
      <c r="X34" s="305" t="str">
        <f>IF('Deckblatt-Cover Sheet'!$C$5="deutsch",'Katalog-Catalogue'!B87,'Katalog-Catalogue'!C230)</f>
        <v>Bulge height</v>
      </c>
      <c r="Y34" s="305" t="str">
        <f>IF('Deckblatt-Cover Sheet'!$C$5="deutsch",'Katalog-Catalogue'!C87,'Katalog-Catalogue'!B230)</f>
        <v>Beffe, Höhe</v>
      </c>
    </row>
    <row r="35" spans="1:25" s="6" customFormat="1" ht="12.75" x14ac:dyDescent="0.2">
      <c r="A35" s="297">
        <v>26</v>
      </c>
      <c r="B35" s="490" t="str">
        <f>IF('Deckblatt-Cover Sheet'!$C$5="deutsch",IF(ISERROR(VLOOKUP(F35,'Katalog-Catalogue'!$A$74:$E$212,2,FALSE)),"",V35&amp;" "&amp;VLOOKUP(F35,'Katalog-Catalogue'!$A$74:$E$212,2,FALSE)),IF(ISERROR(VLOOKUP(F35,'Katalog-Catalogue'!$A$74:$E$212,3,FALSE)),"",V35&amp;" "&amp;VLOOKUP(F35,'Katalog-Catalogue'!$A$74:$E$212,3,FALSE)))</f>
        <v/>
      </c>
      <c r="C35" s="490"/>
      <c r="D35" s="490"/>
      <c r="E35" s="491"/>
      <c r="F35" s="211"/>
      <c r="G35" s="453"/>
      <c r="H35" s="453"/>
      <c r="I35" s="453"/>
      <c r="J35" s="453"/>
      <c r="K35" s="454"/>
      <c r="L35" s="474"/>
      <c r="M35" s="475"/>
      <c r="N35" s="299"/>
      <c r="O35" s="104" t="s">
        <v>164</v>
      </c>
      <c r="P35" s="301"/>
      <c r="Q35" s="76" t="str">
        <f>IF(OR('PB Einzelwerte-Report Values'!H37="i.O.",'PB Einzelwerte-Report Values'!H37="OK"),'PB Einzelwerte-Report Values'!H37,MIN('PB Einzelwerte-Report Values'!$I37:$R37))</f>
        <v>OK</v>
      </c>
      <c r="R35" s="300" t="s">
        <v>164</v>
      </c>
      <c r="S35" s="193" t="str">
        <f>IF(OR('PB Einzelwerte-Report Values'!H37="i.O.",'PB Einzelwerte-Report Values'!H37="OK"),'PB Einzelwerte-Report Values'!H37,MAX('PB Einzelwerte-Report Values'!$I37:$R37))</f>
        <v>OK</v>
      </c>
      <c r="T35" s="170" t="str">
        <f>IF('Deckblatt-Cover Sheet'!$C$5="deutsch",IF('PB Einzelwerte-Report Values'!H37="","",IF(AND(S35&gt;P35, Q35&lt;N35),'Katalog-Catalogue'!$G$21,IF(AND(N35=P35,'PB Einzelwerte-Report Values'!H37="i.O."),'Katalog-Catalogue'!$G$17,IF(S35&gt;P35,'Katalog-Catalogue'!$G$19,IF(AND(N35=P35,'PB Einzelwerte-Report Values'!H37="n.i.O."),'Katalog-Catalogue'!$G$18,IF(Q35&lt;N35,'Katalog-Catalogue'!$G$20, 'Katalog-Catalogue'!$G$17)))))),IF('PB Einzelwerte-Report Values'!H37="","",IF(AND(S35&gt;P35, Q35&lt;N35),'Katalog-Catalogue'!$H$21,IF(AND(N35=P35,'PB Einzelwerte-Report Values'!H37="OK"),'Katalog-Catalogue'!$H$17,IF(S35&gt;P35,'Katalog-Catalogue'!$H$19,IF(AND(N35=P35,'PB Einzelwerte-Report Values'!H37="not OK"),'Katalog-Catalogue'!$H$18,IF(Q35&lt;N35,'Katalog-Catalogue'!$H$20, 'Katalog-Catalogue'!$H$17)))))))</f>
        <v>OK</v>
      </c>
      <c r="U35" s="182"/>
      <c r="V35" s="54"/>
      <c r="W35" s="304">
        <f>IF('Deckblatt-Cover Sheet'!$C$5="deutsch",'Katalog-Catalogue'!A88,'Katalog-Catalogue'!A231)</f>
        <v>5</v>
      </c>
      <c r="X35" s="305" t="str">
        <f>IF('Deckblatt-Cover Sheet'!$C$5="deutsch",'Katalog-Catalogue'!B88,'Katalog-Catalogue'!C231)</f>
        <v>Bulge thickness</v>
      </c>
      <c r="Y35" s="305" t="str">
        <f>IF('Deckblatt-Cover Sheet'!$C$5="deutsch",'Katalog-Catalogue'!C88,'Katalog-Catalogue'!B231)</f>
        <v>Beffe, Dicke</v>
      </c>
    </row>
    <row r="36" spans="1:25" s="6" customFormat="1" ht="12.75" x14ac:dyDescent="0.2">
      <c r="A36" s="297">
        <v>27</v>
      </c>
      <c r="B36" s="490" t="str">
        <f>IF('Deckblatt-Cover Sheet'!$C$5="deutsch",IF(ISERROR(VLOOKUP(F36,'Katalog-Catalogue'!$A$74:$E$212,2,FALSE)),"",V36&amp;" "&amp;VLOOKUP(F36,'Katalog-Catalogue'!$A$74:$E$212,2,FALSE)),IF(ISERROR(VLOOKUP(F36,'Katalog-Catalogue'!$A$74:$E$212,3,FALSE)),"",V36&amp;" "&amp;VLOOKUP(F36,'Katalog-Catalogue'!$A$74:$E$212,3,FALSE)))</f>
        <v/>
      </c>
      <c r="C36" s="490"/>
      <c r="D36" s="490"/>
      <c r="E36" s="491"/>
      <c r="F36" s="211"/>
      <c r="G36" s="453"/>
      <c r="H36" s="453"/>
      <c r="I36" s="453"/>
      <c r="J36" s="453"/>
      <c r="K36" s="454"/>
      <c r="L36" s="474"/>
      <c r="M36" s="475"/>
      <c r="N36" s="299"/>
      <c r="O36" s="104" t="s">
        <v>164</v>
      </c>
      <c r="P36" s="301"/>
      <c r="Q36" s="76" t="str">
        <f>IF(OR('PB Einzelwerte-Report Values'!H38="i.O.",'PB Einzelwerte-Report Values'!H38="OK"),'PB Einzelwerte-Report Values'!H38,MIN('PB Einzelwerte-Report Values'!$I38:$R38))</f>
        <v>OK</v>
      </c>
      <c r="R36" s="300" t="s">
        <v>164</v>
      </c>
      <c r="S36" s="193" t="str">
        <f>IF(OR('PB Einzelwerte-Report Values'!H38="i.O.",'PB Einzelwerte-Report Values'!H38="OK"),'PB Einzelwerte-Report Values'!H38,MAX('PB Einzelwerte-Report Values'!$I38:$R38))</f>
        <v>OK</v>
      </c>
      <c r="T36" s="170" t="str">
        <f>IF('Deckblatt-Cover Sheet'!$C$5="deutsch",IF('PB Einzelwerte-Report Values'!H38="","",IF(AND(S36&gt;P36, Q36&lt;N36),'Katalog-Catalogue'!$G$21,IF(AND(N36=P36,'PB Einzelwerte-Report Values'!H38="i.O."),'Katalog-Catalogue'!$G$17,IF(S36&gt;P36,'Katalog-Catalogue'!$G$19,IF(AND(N36=P36,'PB Einzelwerte-Report Values'!H38="n.i.O."),'Katalog-Catalogue'!$G$18,IF(Q36&lt;N36,'Katalog-Catalogue'!$G$20, 'Katalog-Catalogue'!$G$17)))))),IF('PB Einzelwerte-Report Values'!H38="","",IF(AND(S36&gt;P36, Q36&lt;N36),'Katalog-Catalogue'!$H$21,IF(AND(N36=P36,'PB Einzelwerte-Report Values'!H38="OK"),'Katalog-Catalogue'!$H$17,IF(S36&gt;P36,'Katalog-Catalogue'!$H$19,IF(AND(N36=P36,'PB Einzelwerte-Report Values'!H38="not OK"),'Katalog-Catalogue'!$H$18,IF(Q36&lt;N36,'Katalog-Catalogue'!$H$20, 'Katalog-Catalogue'!$H$17)))))))</f>
        <v>OK</v>
      </c>
      <c r="U36" s="182"/>
      <c r="V36" s="54"/>
      <c r="W36" s="304">
        <f>IF('Deckblatt-Cover Sheet'!$C$5="deutsch",'Katalog-Catalogue'!A89,'Katalog-Catalogue'!A232)</f>
        <v>38</v>
      </c>
      <c r="X36" s="305" t="str">
        <f>IF('Deckblatt-Cover Sheet'!$C$5="deutsch",'Katalog-Catalogue'!B89,'Katalog-Catalogue'!C232)</f>
        <v>Chamfer</v>
      </c>
      <c r="Y36" s="305" t="str">
        <f>IF('Deckblatt-Cover Sheet'!$C$5="deutsch",'Katalog-Catalogue'!C89,'Katalog-Catalogue'!B232)</f>
        <v xml:space="preserve">Fase </v>
      </c>
    </row>
    <row r="37" spans="1:25" s="6" customFormat="1" ht="12.75" x14ac:dyDescent="0.2">
      <c r="A37" s="297">
        <v>28</v>
      </c>
      <c r="B37" s="490" t="str">
        <f>IF('Deckblatt-Cover Sheet'!$C$5="deutsch",IF(ISERROR(VLOOKUP(F37,'Katalog-Catalogue'!$A$74:$E$212,2,FALSE)),"",V37&amp;" "&amp;VLOOKUP(F37,'Katalog-Catalogue'!$A$74:$E$212,2,FALSE)),IF(ISERROR(VLOOKUP(F37,'Katalog-Catalogue'!$A$74:$E$212,3,FALSE)),"",V37&amp;" "&amp;VLOOKUP(F37,'Katalog-Catalogue'!$A$74:$E$212,3,FALSE)))</f>
        <v/>
      </c>
      <c r="C37" s="490"/>
      <c r="D37" s="490"/>
      <c r="E37" s="491"/>
      <c r="F37" s="211"/>
      <c r="G37" s="453"/>
      <c r="H37" s="453"/>
      <c r="I37" s="453"/>
      <c r="J37" s="453"/>
      <c r="K37" s="454"/>
      <c r="L37" s="474"/>
      <c r="M37" s="475"/>
      <c r="N37" s="299"/>
      <c r="O37" s="104" t="s">
        <v>164</v>
      </c>
      <c r="P37" s="301"/>
      <c r="Q37" s="76" t="str">
        <f>IF(OR('PB Einzelwerte-Report Values'!H39="i.O.",'PB Einzelwerte-Report Values'!H39="OK"),'PB Einzelwerte-Report Values'!H39,MIN('PB Einzelwerte-Report Values'!$I39:$R39))</f>
        <v>OK</v>
      </c>
      <c r="R37" s="300" t="s">
        <v>164</v>
      </c>
      <c r="S37" s="193" t="str">
        <f>IF(OR('PB Einzelwerte-Report Values'!H39="i.O.",'PB Einzelwerte-Report Values'!H39="OK"),'PB Einzelwerte-Report Values'!H39,MAX('PB Einzelwerte-Report Values'!$I39:$R39))</f>
        <v>OK</v>
      </c>
      <c r="T37" s="170" t="str">
        <f>IF('Deckblatt-Cover Sheet'!$C$5="deutsch",IF('PB Einzelwerte-Report Values'!H39="","",IF(AND(S37&gt;P37, Q37&lt;N37),'Katalog-Catalogue'!$G$21,IF(AND(N37=P37,'PB Einzelwerte-Report Values'!H39="i.O."),'Katalog-Catalogue'!$G$17,IF(S37&gt;P37,'Katalog-Catalogue'!$G$19,IF(AND(N37=P37,'PB Einzelwerte-Report Values'!H39="n.i.O."),'Katalog-Catalogue'!$G$18,IF(Q37&lt;N37,'Katalog-Catalogue'!$G$20, 'Katalog-Catalogue'!$G$17)))))),IF('PB Einzelwerte-Report Values'!H39="","",IF(AND(S37&gt;P37, Q37&lt;N37),'Katalog-Catalogue'!$H$21,IF(AND(N37=P37,'PB Einzelwerte-Report Values'!H39="OK"),'Katalog-Catalogue'!$H$17,IF(S37&gt;P37,'Katalog-Catalogue'!$H$19,IF(AND(N37=P37,'PB Einzelwerte-Report Values'!H39="not OK"),'Katalog-Catalogue'!$H$18,IF(Q37&lt;N37,'Katalog-Catalogue'!$H$20, 'Katalog-Catalogue'!$H$17)))))))</f>
        <v>OK</v>
      </c>
      <c r="U37" s="182"/>
      <c r="V37" s="54"/>
      <c r="W37" s="304">
        <f>IF('Deckblatt-Cover Sheet'!$C$5="deutsch",'Katalog-Catalogue'!A90,'Katalog-Catalogue'!A233)</f>
        <v>75</v>
      </c>
      <c r="X37" s="305" t="str">
        <f>IF('Deckblatt-Cover Sheet'!$C$5="deutsch",'Katalog-Catalogue'!B90,'Katalog-Catalogue'!C233)</f>
        <v>Circular run-out</v>
      </c>
      <c r="Y37" s="305" t="str">
        <f>IF('Deckblatt-Cover Sheet'!$C$5="deutsch",'Katalog-Catalogue'!C90,'Katalog-Catalogue'!B233)</f>
        <v>Lauf</v>
      </c>
    </row>
    <row r="38" spans="1:25" s="6" customFormat="1" ht="12.75" x14ac:dyDescent="0.2">
      <c r="A38" s="297">
        <v>29</v>
      </c>
      <c r="B38" s="490" t="str">
        <f>IF('Deckblatt-Cover Sheet'!$C$5="deutsch",IF(ISERROR(VLOOKUP(F38,'Katalog-Catalogue'!$A$74:$E$212,2,FALSE)),"",V38&amp;" "&amp;VLOOKUP(F38,'Katalog-Catalogue'!$A$74:$E$212,2,FALSE)),IF(ISERROR(VLOOKUP(F38,'Katalog-Catalogue'!$A$74:$E$212,3,FALSE)),"",V38&amp;" "&amp;VLOOKUP(F38,'Katalog-Catalogue'!$A$74:$E$212,3,FALSE)))</f>
        <v/>
      </c>
      <c r="C38" s="490"/>
      <c r="D38" s="490"/>
      <c r="E38" s="491"/>
      <c r="F38" s="211"/>
      <c r="G38" s="453"/>
      <c r="H38" s="453"/>
      <c r="I38" s="453"/>
      <c r="J38" s="453"/>
      <c r="K38" s="454"/>
      <c r="L38" s="474"/>
      <c r="M38" s="475"/>
      <c r="N38" s="299"/>
      <c r="O38" s="104" t="s">
        <v>164</v>
      </c>
      <c r="P38" s="301"/>
      <c r="Q38" s="76" t="str">
        <f>IF(OR('PB Einzelwerte-Report Values'!H40="i.O.",'PB Einzelwerte-Report Values'!H40="OK"),'PB Einzelwerte-Report Values'!H40,MIN('PB Einzelwerte-Report Values'!$I40:$R40))</f>
        <v>OK</v>
      </c>
      <c r="R38" s="300" t="s">
        <v>164</v>
      </c>
      <c r="S38" s="193" t="str">
        <f>IF(OR('PB Einzelwerte-Report Values'!H40="i.O.",'PB Einzelwerte-Report Values'!H40="OK"),'PB Einzelwerte-Report Values'!H40,MAX('PB Einzelwerte-Report Values'!$I40:$R40))</f>
        <v>OK</v>
      </c>
      <c r="T38" s="170" t="str">
        <f>IF('Deckblatt-Cover Sheet'!$C$5="deutsch",IF('PB Einzelwerte-Report Values'!H40="","",IF(AND(S38&gt;P38, Q38&lt;N38),'Katalog-Catalogue'!$G$21,IF(AND(N38=P38,'PB Einzelwerte-Report Values'!H40="i.O."),'Katalog-Catalogue'!$G$17,IF(S38&gt;P38,'Katalog-Catalogue'!$G$19,IF(AND(N38=P38,'PB Einzelwerte-Report Values'!H40="n.i.O."),'Katalog-Catalogue'!$G$18,IF(Q38&lt;N38,'Katalog-Catalogue'!$G$20, 'Katalog-Catalogue'!$G$17)))))),IF('PB Einzelwerte-Report Values'!H40="","",IF(AND(S38&gt;P38, Q38&lt;N38),'Katalog-Catalogue'!$H$21,IF(AND(N38=P38,'PB Einzelwerte-Report Values'!H40="OK"),'Katalog-Catalogue'!$H$17,IF(S38&gt;P38,'Katalog-Catalogue'!$H$19,IF(AND(N38=P38,'PB Einzelwerte-Report Values'!H40="not OK"),'Katalog-Catalogue'!$H$18,IF(Q38&lt;N38,'Katalog-Catalogue'!$H$20, 'Katalog-Catalogue'!$H$17)))))))</f>
        <v>OK</v>
      </c>
      <c r="U38" s="182"/>
      <c r="V38" s="54"/>
      <c r="W38" s="304">
        <f>IF('Deckblatt-Cover Sheet'!$C$5="deutsch",'Katalog-Catalogue'!A91,'Katalog-Catalogue'!A234)</f>
        <v>111</v>
      </c>
      <c r="X38" s="305" t="str">
        <f>IF('Deckblatt-Cover Sheet'!$C$5="deutsch",'Katalog-Catalogue'!B91,'Katalog-Catalogue'!C234)</f>
        <v>Clamping range</v>
      </c>
      <c r="Y38" s="305" t="str">
        <f>IF('Deckblatt-Cover Sheet'!$C$5="deutsch",'Katalog-Catalogue'!C91,'Katalog-Catalogue'!B234)</f>
        <v>Spannbereich</v>
      </c>
    </row>
    <row r="39" spans="1:25" s="6" customFormat="1" ht="12.75" x14ac:dyDescent="0.2">
      <c r="A39" s="297">
        <v>30</v>
      </c>
      <c r="B39" s="490" t="str">
        <f>IF('Deckblatt-Cover Sheet'!$C$5="deutsch",IF(ISERROR(VLOOKUP(F39,'Katalog-Catalogue'!$A$74:$E$212,2,FALSE)),"",V39&amp;" "&amp;VLOOKUP(F39,'Katalog-Catalogue'!$A$74:$E$212,2,FALSE)),IF(ISERROR(VLOOKUP(F39,'Katalog-Catalogue'!$A$74:$E$212,3,FALSE)),"",V39&amp;" "&amp;VLOOKUP(F39,'Katalog-Catalogue'!$A$74:$E$212,3,FALSE)))</f>
        <v/>
      </c>
      <c r="C39" s="490"/>
      <c r="D39" s="490"/>
      <c r="E39" s="491"/>
      <c r="F39" s="211"/>
      <c r="G39" s="453"/>
      <c r="H39" s="453"/>
      <c r="I39" s="453"/>
      <c r="J39" s="453"/>
      <c r="K39" s="454"/>
      <c r="L39" s="474"/>
      <c r="M39" s="475"/>
      <c r="N39" s="299"/>
      <c r="O39" s="104" t="s">
        <v>164</v>
      </c>
      <c r="P39" s="301"/>
      <c r="Q39" s="76" t="str">
        <f>IF(OR('PB Einzelwerte-Report Values'!H41="i.O.",'PB Einzelwerte-Report Values'!H41="OK"),'PB Einzelwerte-Report Values'!H41,MIN('PB Einzelwerte-Report Values'!$I41:$R41))</f>
        <v>OK</v>
      </c>
      <c r="R39" s="300" t="s">
        <v>164</v>
      </c>
      <c r="S39" s="193" t="str">
        <f>IF(OR('PB Einzelwerte-Report Values'!H41="i.O.",'PB Einzelwerte-Report Values'!H41="OK"),'PB Einzelwerte-Report Values'!H41,MAX('PB Einzelwerte-Report Values'!$I41:$R41))</f>
        <v>OK</v>
      </c>
      <c r="T39" s="170" t="str">
        <f>IF('Deckblatt-Cover Sheet'!$C$5="deutsch",IF('PB Einzelwerte-Report Values'!H41="","",IF(AND(S39&gt;P39, Q39&lt;N39),'Katalog-Catalogue'!$G$21,IF(AND(N39=P39,'PB Einzelwerte-Report Values'!H41="i.O."),'Katalog-Catalogue'!$G$17,IF(S39&gt;P39,'Katalog-Catalogue'!$G$19,IF(AND(N39=P39,'PB Einzelwerte-Report Values'!H41="n.i.O."),'Katalog-Catalogue'!$G$18,IF(Q39&lt;N39,'Katalog-Catalogue'!$G$20, 'Katalog-Catalogue'!$G$17)))))),IF('PB Einzelwerte-Report Values'!H41="","",IF(AND(S39&gt;P39, Q39&lt;N39),'Katalog-Catalogue'!$H$21,IF(AND(N39=P39,'PB Einzelwerte-Report Values'!H41="OK"),'Katalog-Catalogue'!$H$17,IF(S39&gt;P39,'Katalog-Catalogue'!$H$19,IF(AND(N39=P39,'PB Einzelwerte-Report Values'!H41="not OK"),'Katalog-Catalogue'!$H$18,IF(Q39&lt;N39,'Katalog-Catalogue'!$H$20, 'Katalog-Catalogue'!$H$17)))))))</f>
        <v>OK</v>
      </c>
      <c r="U39" s="182"/>
      <c r="V39" s="54"/>
      <c r="W39" s="304">
        <f>IF('Deckblatt-Cover Sheet'!$C$5="deutsch",'Katalog-Catalogue'!A92,'Katalog-Catalogue'!A235)</f>
        <v>62</v>
      </c>
      <c r="X39" s="305" t="str">
        <f>IF('Deckblatt-Cover Sheet'!$C$5="deutsch",'Katalog-Catalogue'!B92,'Katalog-Catalogue'!C235)</f>
        <v>Coaxiality</v>
      </c>
      <c r="Y39" s="305" t="str">
        <f>IF('Deckblatt-Cover Sheet'!$C$5="deutsch",'Katalog-Catalogue'!C92,'Katalog-Catalogue'!B235)</f>
        <v>Koaxialität</v>
      </c>
    </row>
    <row r="40" spans="1:25" s="6" customFormat="1" ht="12.75" x14ac:dyDescent="0.2">
      <c r="A40" s="297">
        <v>31</v>
      </c>
      <c r="B40" s="490" t="str">
        <f>IF('Deckblatt-Cover Sheet'!$C$5="deutsch",IF(ISERROR(VLOOKUP(F40,'Katalog-Catalogue'!$A$74:$E$212,2,FALSE)),"",V40&amp;" "&amp;VLOOKUP(F40,'Katalog-Catalogue'!$A$74:$E$212,2,FALSE)),IF(ISERROR(VLOOKUP(F40,'Katalog-Catalogue'!$A$74:$E$212,3,FALSE)),"",V40&amp;" "&amp;VLOOKUP(F40,'Katalog-Catalogue'!$A$74:$E$212,3,FALSE)))</f>
        <v/>
      </c>
      <c r="C40" s="490"/>
      <c r="D40" s="490"/>
      <c r="E40" s="491"/>
      <c r="F40" s="211"/>
      <c r="G40" s="453"/>
      <c r="H40" s="453"/>
      <c r="I40" s="453"/>
      <c r="J40" s="453"/>
      <c r="K40" s="454"/>
      <c r="L40" s="474"/>
      <c r="M40" s="475"/>
      <c r="N40" s="299"/>
      <c r="O40" s="104" t="s">
        <v>164</v>
      </c>
      <c r="P40" s="301"/>
      <c r="Q40" s="76" t="str">
        <f>IF(OR('PB Einzelwerte-Report Values'!H42="i.O.",'PB Einzelwerte-Report Values'!H42="OK"),'PB Einzelwerte-Report Values'!H42,MIN('PB Einzelwerte-Report Values'!$I42:$R42))</f>
        <v>OK</v>
      </c>
      <c r="R40" s="300" t="s">
        <v>164</v>
      </c>
      <c r="S40" s="193" t="str">
        <f>IF(OR('PB Einzelwerte-Report Values'!H42="i.O.",'PB Einzelwerte-Report Values'!H42="OK"),'PB Einzelwerte-Report Values'!H42,MAX('PB Einzelwerte-Report Values'!$I42:$R42))</f>
        <v>OK</v>
      </c>
      <c r="T40" s="170" t="str">
        <f>IF('Deckblatt-Cover Sheet'!$C$5="deutsch",IF('PB Einzelwerte-Report Values'!H42="","",IF(AND(S40&gt;P40, Q40&lt;N40),'Katalog-Catalogue'!$G$21,IF(AND(N40=P40,'PB Einzelwerte-Report Values'!H42="i.O."),'Katalog-Catalogue'!$G$17,IF(S40&gt;P40,'Katalog-Catalogue'!$G$19,IF(AND(N40=P40,'PB Einzelwerte-Report Values'!H42="n.i.O."),'Katalog-Catalogue'!$G$18,IF(Q40&lt;N40,'Katalog-Catalogue'!$G$20, 'Katalog-Catalogue'!$G$17)))))),IF('PB Einzelwerte-Report Values'!H42="","",IF(AND(S40&gt;P40, Q40&lt;N40),'Katalog-Catalogue'!$H$21,IF(AND(N40=P40,'PB Einzelwerte-Report Values'!H42="OK"),'Katalog-Catalogue'!$H$17,IF(S40&gt;P40,'Katalog-Catalogue'!$H$19,IF(AND(N40=P40,'PB Einzelwerte-Report Values'!H42="not OK"),'Katalog-Catalogue'!$H$18,IF(Q40&lt;N40,'Katalog-Catalogue'!$H$20, 'Katalog-Catalogue'!$H$17)))))))</f>
        <v>OK</v>
      </c>
      <c r="U40" s="182"/>
      <c r="V40" s="54"/>
      <c r="W40" s="304">
        <f>IF('Deckblatt-Cover Sheet'!$C$5="deutsch",'Katalog-Catalogue'!A93,'Katalog-Catalogue'!A236)</f>
        <v>16</v>
      </c>
      <c r="X40" s="305" t="str">
        <f>IF('Deckblatt-Cover Sheet'!$C$5="deutsch",'Katalog-Catalogue'!B93,'Katalog-Catalogue'!C236)</f>
        <v>Collar diameter</v>
      </c>
      <c r="Y40" s="305" t="str">
        <f>IF('Deckblatt-Cover Sheet'!$C$5="deutsch",'Katalog-Catalogue'!C93,'Katalog-Catalogue'!B236)</f>
        <v>Bund, Durchmesser</v>
      </c>
    </row>
    <row r="41" spans="1:25" s="6" customFormat="1" ht="12.75" x14ac:dyDescent="0.2">
      <c r="A41" s="297">
        <v>32</v>
      </c>
      <c r="B41" s="490" t="str">
        <f>IF('Deckblatt-Cover Sheet'!$C$5="deutsch",IF(ISERROR(VLOOKUP(F41,'Katalog-Catalogue'!$A$74:$E$212,2,FALSE)),"",V41&amp;" "&amp;VLOOKUP(F41,'Katalog-Catalogue'!$A$74:$E$212,2,FALSE)),IF(ISERROR(VLOOKUP(F41,'Katalog-Catalogue'!$A$74:$E$212,3,FALSE)),"",V41&amp;" "&amp;VLOOKUP(F41,'Katalog-Catalogue'!$A$74:$E$212,3,FALSE)))</f>
        <v/>
      </c>
      <c r="C41" s="490"/>
      <c r="D41" s="490"/>
      <c r="E41" s="491"/>
      <c r="F41" s="211"/>
      <c r="G41" s="453"/>
      <c r="H41" s="453"/>
      <c r="I41" s="453"/>
      <c r="J41" s="453"/>
      <c r="K41" s="454"/>
      <c r="L41" s="474"/>
      <c r="M41" s="475"/>
      <c r="N41" s="299"/>
      <c r="O41" s="104" t="s">
        <v>164</v>
      </c>
      <c r="P41" s="301"/>
      <c r="Q41" s="76" t="str">
        <f>IF(OR('PB Einzelwerte-Report Values'!H43="i.O.",'PB Einzelwerte-Report Values'!H43="OK"),'PB Einzelwerte-Report Values'!H43,MIN('PB Einzelwerte-Report Values'!$I43:$R43))</f>
        <v>OK</v>
      </c>
      <c r="R41" s="300" t="s">
        <v>164</v>
      </c>
      <c r="S41" s="193" t="str">
        <f>IF(OR('PB Einzelwerte-Report Values'!H43="i.O.",'PB Einzelwerte-Report Values'!H43="OK"),'PB Einzelwerte-Report Values'!H43,MAX('PB Einzelwerte-Report Values'!$I43:$R43))</f>
        <v>OK</v>
      </c>
      <c r="T41" s="170" t="str">
        <f>IF('Deckblatt-Cover Sheet'!$C$5="deutsch",IF('PB Einzelwerte-Report Values'!H43="","",IF(AND(S41&gt;P41, Q41&lt;N41),'Katalog-Catalogue'!$G$21,IF(AND(N41=P41,'PB Einzelwerte-Report Values'!H43="i.O."),'Katalog-Catalogue'!$G$17,IF(S41&gt;P41,'Katalog-Catalogue'!$G$19,IF(AND(N41=P41,'PB Einzelwerte-Report Values'!H43="n.i.O."),'Katalog-Catalogue'!$G$18,IF(Q41&lt;N41,'Katalog-Catalogue'!$G$20, 'Katalog-Catalogue'!$G$17)))))),IF('PB Einzelwerte-Report Values'!H43="","",IF(AND(S41&gt;P41, Q41&lt;N41),'Katalog-Catalogue'!$H$21,IF(AND(N41=P41,'PB Einzelwerte-Report Values'!H43="OK"),'Katalog-Catalogue'!$H$17,IF(S41&gt;P41,'Katalog-Catalogue'!$H$19,IF(AND(N41=P41,'PB Einzelwerte-Report Values'!H43="not OK"),'Katalog-Catalogue'!$H$18,IF(Q41&lt;N41,'Katalog-Catalogue'!$H$20, 'Katalog-Catalogue'!$H$17)))))))</f>
        <v>OK</v>
      </c>
      <c r="U41" s="182"/>
      <c r="V41" s="54"/>
      <c r="W41" s="304">
        <f>IF('Deckblatt-Cover Sheet'!$C$5="deutsch",'Katalog-Catalogue'!A94,'Katalog-Catalogue'!A237)</f>
        <v>17</v>
      </c>
      <c r="X41" s="305" t="str">
        <f>IF('Deckblatt-Cover Sheet'!$C$5="deutsch",'Katalog-Catalogue'!B94,'Katalog-Catalogue'!C237)</f>
        <v>Collar length</v>
      </c>
      <c r="Y41" s="305" t="str">
        <f>IF('Deckblatt-Cover Sheet'!$C$5="deutsch",'Katalog-Catalogue'!C94,'Katalog-Catalogue'!B237)</f>
        <v xml:space="preserve">Bund, Länge </v>
      </c>
    </row>
    <row r="42" spans="1:25" s="6" customFormat="1" ht="12.75" x14ac:dyDescent="0.2">
      <c r="A42" s="297">
        <v>33</v>
      </c>
      <c r="B42" s="490" t="str">
        <f>IF('Deckblatt-Cover Sheet'!$C$5="deutsch",IF(ISERROR(VLOOKUP(F42,'Katalog-Catalogue'!$A$74:$E$212,2,FALSE)),"",V42&amp;" "&amp;VLOOKUP(F42,'Katalog-Catalogue'!$A$74:$E$212,2,FALSE)),IF(ISERROR(VLOOKUP(F42,'Katalog-Catalogue'!$A$74:$E$212,3,FALSE)),"",V42&amp;" "&amp;VLOOKUP(F42,'Katalog-Catalogue'!$A$74:$E$212,3,FALSE)))</f>
        <v/>
      </c>
      <c r="C42" s="490"/>
      <c r="D42" s="490"/>
      <c r="E42" s="491"/>
      <c r="F42" s="211"/>
      <c r="G42" s="453"/>
      <c r="H42" s="453"/>
      <c r="I42" s="453"/>
      <c r="J42" s="453"/>
      <c r="K42" s="454"/>
      <c r="L42" s="474"/>
      <c r="M42" s="475"/>
      <c r="N42" s="299"/>
      <c r="O42" s="104" t="s">
        <v>164</v>
      </c>
      <c r="P42" s="301"/>
      <c r="Q42" s="76" t="str">
        <f>IF(OR('PB Einzelwerte-Report Values'!H44="i.O.",'PB Einzelwerte-Report Values'!H44="OK"),'PB Einzelwerte-Report Values'!H44,MIN('PB Einzelwerte-Report Values'!$I44:$R44))</f>
        <v>OK</v>
      </c>
      <c r="R42" s="300" t="s">
        <v>164</v>
      </c>
      <c r="S42" s="193" t="str">
        <f>IF(OR('PB Einzelwerte-Report Values'!H44="i.O.",'PB Einzelwerte-Report Values'!H44="OK"),'PB Einzelwerte-Report Values'!H44,MAX('PB Einzelwerte-Report Values'!$I44:$R44))</f>
        <v>OK</v>
      </c>
      <c r="T42" s="170" t="str">
        <f>IF('Deckblatt-Cover Sheet'!$C$5="deutsch",IF('PB Einzelwerte-Report Values'!H44="","",IF(AND(S42&gt;P42, Q42&lt;N42),'Katalog-Catalogue'!$G$21,IF(AND(N42=P42,'PB Einzelwerte-Report Values'!H44="i.O."),'Katalog-Catalogue'!$G$17,IF(S42&gt;P42,'Katalog-Catalogue'!$G$19,IF(AND(N42=P42,'PB Einzelwerte-Report Values'!H44="n.i.O."),'Katalog-Catalogue'!$G$18,IF(Q42&lt;N42,'Katalog-Catalogue'!$G$20, 'Katalog-Catalogue'!$G$17)))))),IF('PB Einzelwerte-Report Values'!H44="","",IF(AND(S42&gt;P42, Q42&lt;N42),'Katalog-Catalogue'!$H$21,IF(AND(N42=P42,'PB Einzelwerte-Report Values'!H44="OK"),'Katalog-Catalogue'!$H$17,IF(S42&gt;P42,'Katalog-Catalogue'!$H$19,IF(AND(N42=P42,'PB Einzelwerte-Report Values'!H44="not OK"),'Katalog-Catalogue'!$H$18,IF(Q42&lt;N42,'Katalog-Catalogue'!$H$20, 'Katalog-Catalogue'!$H$17)))))))</f>
        <v>OK</v>
      </c>
      <c r="U42" s="182"/>
      <c r="V42" s="54"/>
      <c r="W42" s="304">
        <f>IF('Deckblatt-Cover Sheet'!$C$5="deutsch",'Katalog-Catalogue'!A95,'Katalog-Catalogue'!A238)</f>
        <v>37</v>
      </c>
      <c r="X42" s="305" t="str">
        <f>IF('Deckblatt-Cover Sheet'!$C$5="deutsch",'Katalog-Catalogue'!B95,'Katalog-Catalogue'!C238)</f>
        <v>Colour meets requirements</v>
      </c>
      <c r="Y42" s="305" t="str">
        <f>IF('Deckblatt-Cover Sheet'!$C$5="deutsch",'Katalog-Catalogue'!C95,'Katalog-Catalogue'!B238)</f>
        <v>Farbe entspricht Vorgabe</v>
      </c>
    </row>
    <row r="43" spans="1:25" s="6" customFormat="1" ht="12.75" x14ac:dyDescent="0.2">
      <c r="A43" s="297">
        <v>34</v>
      </c>
      <c r="B43" s="490" t="str">
        <f>IF('Deckblatt-Cover Sheet'!$C$5="deutsch",IF(ISERROR(VLOOKUP(F43,'Katalog-Catalogue'!$A$74:$E$212,2,FALSE)),"",V43&amp;" "&amp;VLOOKUP(F43,'Katalog-Catalogue'!$A$74:$E$212,2,FALSE)),IF(ISERROR(VLOOKUP(F43,'Katalog-Catalogue'!$A$74:$E$212,3,FALSE)),"",V43&amp;" "&amp;VLOOKUP(F43,'Katalog-Catalogue'!$A$74:$E$212,3,FALSE)))</f>
        <v/>
      </c>
      <c r="C43" s="490"/>
      <c r="D43" s="490"/>
      <c r="E43" s="491"/>
      <c r="F43" s="211"/>
      <c r="G43" s="453"/>
      <c r="H43" s="453"/>
      <c r="I43" s="453"/>
      <c r="J43" s="453"/>
      <c r="K43" s="454"/>
      <c r="L43" s="474"/>
      <c r="M43" s="475"/>
      <c r="N43" s="299"/>
      <c r="O43" s="104" t="s">
        <v>164</v>
      </c>
      <c r="P43" s="301"/>
      <c r="Q43" s="76" t="str">
        <f>IF(OR('PB Einzelwerte-Report Values'!H45="i.O.",'PB Einzelwerte-Report Values'!H45="OK"),'PB Einzelwerte-Report Values'!H45,MIN('PB Einzelwerte-Report Values'!$I45:$R45))</f>
        <v>OK</v>
      </c>
      <c r="R43" s="300" t="s">
        <v>164</v>
      </c>
      <c r="S43" s="193" t="str">
        <f>IF(OR('PB Einzelwerte-Report Values'!H45="i.O.",'PB Einzelwerte-Report Values'!H45="OK"),'PB Einzelwerte-Report Values'!H45,MAX('PB Einzelwerte-Report Values'!$I45:$R45))</f>
        <v>OK</v>
      </c>
      <c r="T43" s="170" t="str">
        <f>IF('Deckblatt-Cover Sheet'!$C$5="deutsch",IF('PB Einzelwerte-Report Values'!H45="","",IF(AND(S43&gt;P43, Q43&lt;N43),'Katalog-Catalogue'!$G$21,IF(AND(N43=P43,'PB Einzelwerte-Report Values'!H45="i.O."),'Katalog-Catalogue'!$G$17,IF(S43&gt;P43,'Katalog-Catalogue'!$G$19,IF(AND(N43=P43,'PB Einzelwerte-Report Values'!H45="n.i.O."),'Katalog-Catalogue'!$G$18,IF(Q43&lt;N43,'Katalog-Catalogue'!$G$20, 'Katalog-Catalogue'!$G$17)))))),IF('PB Einzelwerte-Report Values'!H45="","",IF(AND(S43&gt;P43, Q43&lt;N43),'Katalog-Catalogue'!$H$21,IF(AND(N43=P43,'PB Einzelwerte-Report Values'!H45="OK"),'Katalog-Catalogue'!$H$17,IF(S43&gt;P43,'Katalog-Catalogue'!$H$19,IF(AND(N43=P43,'PB Einzelwerte-Report Values'!H45="not OK"),'Katalog-Catalogue'!$H$18,IF(Q43&lt;N43,'Katalog-Catalogue'!$H$20, 'Katalog-Catalogue'!$H$17)))))))</f>
        <v>OK</v>
      </c>
      <c r="U43" s="182"/>
      <c r="V43" s="54"/>
      <c r="W43" s="304">
        <f>IF('Deckblatt-Cover Sheet'!$C$5="deutsch",'Katalog-Catalogue'!A96,'Katalog-Catalogue'!A239)</f>
        <v>122</v>
      </c>
      <c r="X43" s="305" t="str">
        <f>IF('Deckblatt-Cover Sheet'!$C$5="deutsch",'Katalog-Catalogue'!B96,'Katalog-Catalogue'!C239)</f>
        <v>Completeness</v>
      </c>
      <c r="Y43" s="305" t="str">
        <f>IF('Deckblatt-Cover Sheet'!$C$5="deutsch",'Katalog-Catalogue'!C96,'Katalog-Catalogue'!B239)</f>
        <v>Vollständigkeit</v>
      </c>
    </row>
    <row r="44" spans="1:25" s="6" customFormat="1" ht="12.75" x14ac:dyDescent="0.2">
      <c r="A44" s="297">
        <v>35</v>
      </c>
      <c r="B44" s="490" t="str">
        <f>IF('Deckblatt-Cover Sheet'!$C$5="deutsch",IF(ISERROR(VLOOKUP(F44,'Katalog-Catalogue'!$A$74:$E$212,2,FALSE)),"",V44&amp;" "&amp;VLOOKUP(F44,'Katalog-Catalogue'!$A$74:$E$212,2,FALSE)),IF(ISERROR(VLOOKUP(F44,'Katalog-Catalogue'!$A$74:$E$212,3,FALSE)),"",V44&amp;" "&amp;VLOOKUP(F44,'Katalog-Catalogue'!$A$74:$E$212,3,FALSE)))</f>
        <v/>
      </c>
      <c r="C44" s="490"/>
      <c r="D44" s="490"/>
      <c r="E44" s="491"/>
      <c r="F44" s="211"/>
      <c r="G44" s="453"/>
      <c r="H44" s="453"/>
      <c r="I44" s="453"/>
      <c r="J44" s="453"/>
      <c r="K44" s="454"/>
      <c r="L44" s="474"/>
      <c r="M44" s="475"/>
      <c r="N44" s="299"/>
      <c r="O44" s="104" t="s">
        <v>164</v>
      </c>
      <c r="P44" s="301"/>
      <c r="Q44" s="76" t="str">
        <f>IF(OR('PB Einzelwerte-Report Values'!H46="i.O.",'PB Einzelwerte-Report Values'!H46="OK"),'PB Einzelwerte-Report Values'!H46,MIN('PB Einzelwerte-Report Values'!$I46:$R46))</f>
        <v>OK</v>
      </c>
      <c r="R44" s="300" t="s">
        <v>164</v>
      </c>
      <c r="S44" s="193" t="str">
        <f>IF(OR('PB Einzelwerte-Report Values'!H46="i.O.",'PB Einzelwerte-Report Values'!H46="OK"),'PB Einzelwerte-Report Values'!H46,MAX('PB Einzelwerte-Report Values'!$I46:$R46))</f>
        <v>OK</v>
      </c>
      <c r="T44" s="170" t="str">
        <f>IF('Deckblatt-Cover Sheet'!$C$5="deutsch",IF('PB Einzelwerte-Report Values'!H46="","",IF(AND(S44&gt;P44, Q44&lt;N44),'Katalog-Catalogue'!$G$21,IF(AND(N44=P44,'PB Einzelwerte-Report Values'!H46="i.O."),'Katalog-Catalogue'!$G$17,IF(S44&gt;P44,'Katalog-Catalogue'!$G$19,IF(AND(N44=P44,'PB Einzelwerte-Report Values'!H46="n.i.O."),'Katalog-Catalogue'!$G$18,IF(Q44&lt;N44,'Katalog-Catalogue'!$G$20, 'Katalog-Catalogue'!$G$17)))))),IF('PB Einzelwerte-Report Values'!H46="","",IF(AND(S44&gt;P44, Q44&lt;N44),'Katalog-Catalogue'!$H$21,IF(AND(N44=P44,'PB Einzelwerte-Report Values'!H46="OK"),'Katalog-Catalogue'!$H$17,IF(S44&gt;P44,'Katalog-Catalogue'!$H$19,IF(AND(N44=P44,'PB Einzelwerte-Report Values'!H46="not OK"),'Katalog-Catalogue'!$H$18,IF(Q44&lt;N44,'Katalog-Catalogue'!$H$20, 'Katalog-Catalogue'!$H$17)))))))</f>
        <v>OK</v>
      </c>
      <c r="U44" s="182"/>
      <c r="V44" s="54"/>
      <c r="W44" s="304">
        <f>IF('Deckblatt-Cover Sheet'!$C$5="deutsch",'Katalog-Catalogue'!A97,'Katalog-Catalogue'!A240)</f>
        <v>66</v>
      </c>
      <c r="X44" s="305" t="str">
        <f>IF('Deckblatt-Cover Sheet'!$C$5="deutsch",'Katalog-Catalogue'!B97,'Katalog-Catalogue'!C240)</f>
        <v>Concentricity</v>
      </c>
      <c r="Y44" s="305" t="str">
        <f>IF('Deckblatt-Cover Sheet'!$C$5="deutsch",'Katalog-Catalogue'!C97,'Katalog-Catalogue'!B240)</f>
        <v>Konzentrizität</v>
      </c>
    </row>
    <row r="45" spans="1:25" s="6" customFormat="1" ht="12.75" x14ac:dyDescent="0.2">
      <c r="A45" s="297">
        <v>36</v>
      </c>
      <c r="B45" s="490" t="str">
        <f>IF('Deckblatt-Cover Sheet'!$C$5="deutsch",IF(ISERROR(VLOOKUP(F45,'Katalog-Catalogue'!$A$74:$E$212,2,FALSE)),"",V45&amp;" "&amp;VLOOKUP(F45,'Katalog-Catalogue'!$A$74:$E$212,2,FALSE)),IF(ISERROR(VLOOKUP(F45,'Katalog-Catalogue'!$A$74:$E$212,3,FALSE)),"",V45&amp;" "&amp;VLOOKUP(F45,'Katalog-Catalogue'!$A$74:$E$212,3,FALSE)))</f>
        <v/>
      </c>
      <c r="C45" s="490"/>
      <c r="D45" s="490"/>
      <c r="E45" s="491"/>
      <c r="F45" s="211"/>
      <c r="G45" s="453"/>
      <c r="H45" s="453"/>
      <c r="I45" s="453"/>
      <c r="J45" s="453"/>
      <c r="K45" s="454"/>
      <c r="L45" s="474"/>
      <c r="M45" s="475"/>
      <c r="N45" s="299"/>
      <c r="O45" s="104" t="s">
        <v>164</v>
      </c>
      <c r="P45" s="301"/>
      <c r="Q45" s="76" t="str">
        <f>IF(OR('PB Einzelwerte-Report Values'!H47="i.O.",'PB Einzelwerte-Report Values'!H47="OK"),'PB Einzelwerte-Report Values'!H47,MIN('PB Einzelwerte-Report Values'!$I47:$R47))</f>
        <v>OK</v>
      </c>
      <c r="R45" s="300" t="s">
        <v>164</v>
      </c>
      <c r="S45" s="193" t="str">
        <f>IF(OR('PB Einzelwerte-Report Values'!H47="i.O.",'PB Einzelwerte-Report Values'!H47="OK"),'PB Einzelwerte-Report Values'!H47,MAX('PB Einzelwerte-Report Values'!$I47:$R47))</f>
        <v>OK</v>
      </c>
      <c r="T45" s="170" t="str">
        <f>IF('Deckblatt-Cover Sheet'!$C$5="deutsch",IF('PB Einzelwerte-Report Values'!H47="","",IF(AND(S45&gt;P45, Q45&lt;N45),'Katalog-Catalogue'!$G$21,IF(AND(N45=P45,'PB Einzelwerte-Report Values'!H47="i.O."),'Katalog-Catalogue'!$G$17,IF(S45&gt;P45,'Katalog-Catalogue'!$G$19,IF(AND(N45=P45,'PB Einzelwerte-Report Values'!H47="n.i.O."),'Katalog-Catalogue'!$G$18,IF(Q45&lt;N45,'Katalog-Catalogue'!$G$20, 'Katalog-Catalogue'!$G$17)))))),IF('PB Einzelwerte-Report Values'!H47="","",IF(AND(S45&gt;P45, Q45&lt;N45),'Katalog-Catalogue'!$H$21,IF(AND(N45=P45,'PB Einzelwerte-Report Values'!H47="OK"),'Katalog-Catalogue'!$H$17,IF(S45&gt;P45,'Katalog-Catalogue'!$H$19,IF(AND(N45=P45,'PB Einzelwerte-Report Values'!H47="not OK"),'Katalog-Catalogue'!$H$18,IF(Q45&lt;N45,'Katalog-Catalogue'!$H$20, 'Katalog-Catalogue'!$H$17)))))))</f>
        <v>OK</v>
      </c>
      <c r="U45" s="182"/>
      <c r="V45" s="54"/>
      <c r="W45" s="304">
        <f>IF('Deckblatt-Cover Sheet'!$C$5="deutsch",'Katalog-Catalogue'!A98,'Katalog-Catalogue'!A241)</f>
        <v>65</v>
      </c>
      <c r="X45" s="305" t="str">
        <f>IF('Deckblatt-Cover Sheet'!$C$5="deutsch",'Katalog-Catalogue'!B98,'Katalog-Catalogue'!C241)</f>
        <v>Cone angle</v>
      </c>
      <c r="Y45" s="305" t="str">
        <f>IF('Deckblatt-Cover Sheet'!$C$5="deutsch",'Katalog-Catalogue'!C98,'Katalog-Catalogue'!B241)</f>
        <v>Konus, Winkel</v>
      </c>
    </row>
    <row r="46" spans="1:25" s="6" customFormat="1" ht="12.75" x14ac:dyDescent="0.2">
      <c r="A46" s="297">
        <v>37</v>
      </c>
      <c r="B46" s="490" t="str">
        <f>IF('Deckblatt-Cover Sheet'!$C$5="deutsch",IF(ISERROR(VLOOKUP(F46,'Katalog-Catalogue'!$A$74:$E$212,2,FALSE)),"",V46&amp;" "&amp;VLOOKUP(F46,'Katalog-Catalogue'!$A$74:$E$212,2,FALSE)),IF(ISERROR(VLOOKUP(F46,'Katalog-Catalogue'!$A$74:$E$212,3,FALSE)),"",V46&amp;" "&amp;VLOOKUP(F46,'Katalog-Catalogue'!$A$74:$E$212,3,FALSE)))</f>
        <v/>
      </c>
      <c r="C46" s="490"/>
      <c r="D46" s="490"/>
      <c r="E46" s="491"/>
      <c r="F46" s="211"/>
      <c r="G46" s="453"/>
      <c r="H46" s="453"/>
      <c r="I46" s="453"/>
      <c r="J46" s="453"/>
      <c r="K46" s="454"/>
      <c r="L46" s="474"/>
      <c r="M46" s="475"/>
      <c r="N46" s="299"/>
      <c r="O46" s="104" t="s">
        <v>164</v>
      </c>
      <c r="P46" s="301"/>
      <c r="Q46" s="76" t="str">
        <f>IF(OR('PB Einzelwerte-Report Values'!H48="i.O.",'PB Einzelwerte-Report Values'!H48="OK"),'PB Einzelwerte-Report Values'!H48,MIN('PB Einzelwerte-Report Values'!$I48:$R48))</f>
        <v>OK</v>
      </c>
      <c r="R46" s="300" t="s">
        <v>164</v>
      </c>
      <c r="S46" s="193" t="str">
        <f>IF(OR('PB Einzelwerte-Report Values'!H48="i.O.",'PB Einzelwerte-Report Values'!H48="OK"),'PB Einzelwerte-Report Values'!H48,MAX('PB Einzelwerte-Report Values'!$I48:$R48))</f>
        <v>OK</v>
      </c>
      <c r="T46" s="170" t="str">
        <f>IF('Deckblatt-Cover Sheet'!$C$5="deutsch",IF('PB Einzelwerte-Report Values'!H48="","",IF(AND(S46&gt;P46, Q46&lt;N46),'Katalog-Catalogue'!$G$21,IF(AND(N46=P46,'PB Einzelwerte-Report Values'!H48="i.O."),'Katalog-Catalogue'!$G$17,IF(S46&gt;P46,'Katalog-Catalogue'!$G$19,IF(AND(N46=P46,'PB Einzelwerte-Report Values'!H48="n.i.O."),'Katalog-Catalogue'!$G$18,IF(Q46&lt;N46,'Katalog-Catalogue'!$G$20, 'Katalog-Catalogue'!$G$17)))))),IF('PB Einzelwerte-Report Values'!H48="","",IF(AND(S46&gt;P46, Q46&lt;N46),'Katalog-Catalogue'!$H$21,IF(AND(N46=P46,'PB Einzelwerte-Report Values'!H48="OK"),'Katalog-Catalogue'!$H$17,IF(S46&gt;P46,'Katalog-Catalogue'!$H$19,IF(AND(N46=P46,'PB Einzelwerte-Report Values'!H48="not OK"),'Katalog-Catalogue'!$H$18,IF(Q46&lt;N46,'Katalog-Catalogue'!$H$20, 'Katalog-Catalogue'!$H$17)))))))</f>
        <v>OK</v>
      </c>
      <c r="U46" s="182"/>
      <c r="V46" s="54"/>
      <c r="W46" s="304">
        <f>IF('Deckblatt-Cover Sheet'!$C$5="deutsch",'Katalog-Catalogue'!A99,'Katalog-Catalogue'!A242)</f>
        <v>63</v>
      </c>
      <c r="X46" s="305" t="str">
        <f>IF('Deckblatt-Cover Sheet'!$C$5="deutsch",'Katalog-Catalogue'!B99,'Katalog-Catalogue'!C242)</f>
        <v>Cone diameter</v>
      </c>
      <c r="Y46" s="305" t="str">
        <f>IF('Deckblatt-Cover Sheet'!$C$5="deutsch",'Katalog-Catalogue'!C99,'Katalog-Catalogue'!B242)</f>
        <v>Konus, Durchmesser</v>
      </c>
    </row>
    <row r="47" spans="1:25" s="6" customFormat="1" ht="12.75" x14ac:dyDescent="0.2">
      <c r="A47" s="297">
        <v>38</v>
      </c>
      <c r="B47" s="490" t="str">
        <f>IF('Deckblatt-Cover Sheet'!$C$5="deutsch",IF(ISERROR(VLOOKUP(F47,'Katalog-Catalogue'!$A$74:$E$212,2,FALSE)),"",V47&amp;" "&amp;VLOOKUP(F47,'Katalog-Catalogue'!$A$74:$E$212,2,FALSE)),IF(ISERROR(VLOOKUP(F47,'Katalog-Catalogue'!$A$74:$E$212,3,FALSE)),"",V47&amp;" "&amp;VLOOKUP(F47,'Katalog-Catalogue'!$A$74:$E$212,3,FALSE)))</f>
        <v/>
      </c>
      <c r="C47" s="490"/>
      <c r="D47" s="490"/>
      <c r="E47" s="491"/>
      <c r="F47" s="211"/>
      <c r="G47" s="453"/>
      <c r="H47" s="453"/>
      <c r="I47" s="453"/>
      <c r="J47" s="453"/>
      <c r="K47" s="454"/>
      <c r="L47" s="474"/>
      <c r="M47" s="475"/>
      <c r="N47" s="299"/>
      <c r="O47" s="104" t="s">
        <v>164</v>
      </c>
      <c r="P47" s="301"/>
      <c r="Q47" s="76" t="str">
        <f>IF(OR('PB Einzelwerte-Report Values'!H49="i.O.",'PB Einzelwerte-Report Values'!H49="OK"),'PB Einzelwerte-Report Values'!H49,MIN('PB Einzelwerte-Report Values'!$I49:$R49))</f>
        <v>OK</v>
      </c>
      <c r="R47" s="300" t="s">
        <v>164</v>
      </c>
      <c r="S47" s="193" t="str">
        <f>IF(OR('PB Einzelwerte-Report Values'!H49="i.O.",'PB Einzelwerte-Report Values'!H49="OK"),'PB Einzelwerte-Report Values'!H49,MAX('PB Einzelwerte-Report Values'!$I49:$R49))</f>
        <v>OK</v>
      </c>
      <c r="T47" s="170" t="str">
        <f>IF('Deckblatt-Cover Sheet'!$C$5="deutsch",IF('PB Einzelwerte-Report Values'!H49="","",IF(AND(S47&gt;P47, Q47&lt;N47),'Katalog-Catalogue'!$G$21,IF(AND(N47=P47,'PB Einzelwerte-Report Values'!H49="i.O."),'Katalog-Catalogue'!$G$17,IF(S47&gt;P47,'Katalog-Catalogue'!$G$19,IF(AND(N47=P47,'PB Einzelwerte-Report Values'!H49="n.i.O."),'Katalog-Catalogue'!$G$18,IF(Q47&lt;N47,'Katalog-Catalogue'!$G$20, 'Katalog-Catalogue'!$G$17)))))),IF('PB Einzelwerte-Report Values'!H49="","",IF(AND(S47&gt;P47, Q47&lt;N47),'Katalog-Catalogue'!$H$21,IF(AND(N47=P47,'PB Einzelwerte-Report Values'!H49="OK"),'Katalog-Catalogue'!$H$17,IF(S47&gt;P47,'Katalog-Catalogue'!$H$19,IF(AND(N47=P47,'PB Einzelwerte-Report Values'!H49="not OK"),'Katalog-Catalogue'!$H$18,IF(Q47&lt;N47,'Katalog-Catalogue'!$H$20, 'Katalog-Catalogue'!$H$17)))))))</f>
        <v>OK</v>
      </c>
      <c r="U47" s="182"/>
      <c r="V47" s="54"/>
      <c r="W47" s="304">
        <f>IF('Deckblatt-Cover Sheet'!$C$5="deutsch",'Katalog-Catalogue'!A100,'Katalog-Catalogue'!A243)</f>
        <v>64</v>
      </c>
      <c r="X47" s="305" t="str">
        <f>IF('Deckblatt-Cover Sheet'!$C$5="deutsch",'Katalog-Catalogue'!B100,'Katalog-Catalogue'!C243)</f>
        <v>Cone length</v>
      </c>
      <c r="Y47" s="305" t="str">
        <f>IF('Deckblatt-Cover Sheet'!$C$5="deutsch",'Katalog-Catalogue'!C100,'Katalog-Catalogue'!B243)</f>
        <v>Konus, Länge</v>
      </c>
    </row>
    <row r="48" spans="1:25" s="6" customFormat="1" ht="12.75" x14ac:dyDescent="0.2">
      <c r="A48" s="297">
        <v>39</v>
      </c>
      <c r="B48" s="490" t="str">
        <f>IF('Deckblatt-Cover Sheet'!$C$5="deutsch",IF(ISERROR(VLOOKUP(F48,'Katalog-Catalogue'!$A$74:$E$212,2,FALSE)),"",V48&amp;" "&amp;VLOOKUP(F48,'Katalog-Catalogue'!$A$74:$E$212,2,FALSE)),IF(ISERROR(VLOOKUP(F48,'Katalog-Catalogue'!$A$74:$E$212,3,FALSE)),"",V48&amp;" "&amp;VLOOKUP(F48,'Katalog-Catalogue'!$A$74:$E$212,3,FALSE)))</f>
        <v/>
      </c>
      <c r="C48" s="490"/>
      <c r="D48" s="490"/>
      <c r="E48" s="491"/>
      <c r="F48" s="211"/>
      <c r="G48" s="453"/>
      <c r="H48" s="453"/>
      <c r="I48" s="453"/>
      <c r="J48" s="453"/>
      <c r="K48" s="454"/>
      <c r="L48" s="474"/>
      <c r="M48" s="475"/>
      <c r="N48" s="299"/>
      <c r="O48" s="104" t="s">
        <v>164</v>
      </c>
      <c r="P48" s="301"/>
      <c r="Q48" s="76" t="str">
        <f>IF(OR('PB Einzelwerte-Report Values'!H50="i.O.",'PB Einzelwerte-Report Values'!H50="OK"),'PB Einzelwerte-Report Values'!H50,MIN('PB Einzelwerte-Report Values'!$I50:$R50))</f>
        <v>OK</v>
      </c>
      <c r="R48" s="300" t="s">
        <v>164</v>
      </c>
      <c r="S48" s="193" t="str">
        <f>IF(OR('PB Einzelwerte-Report Values'!H50="i.O.",'PB Einzelwerte-Report Values'!H50="OK"),'PB Einzelwerte-Report Values'!H50,MAX('PB Einzelwerte-Report Values'!$I50:$R50))</f>
        <v>OK</v>
      </c>
      <c r="T48" s="170" t="str">
        <f>IF('Deckblatt-Cover Sheet'!$C$5="deutsch",IF('PB Einzelwerte-Report Values'!H50="","",IF(AND(S48&gt;P48, Q48&lt;N48),'Katalog-Catalogue'!$G$21,IF(AND(N48=P48,'PB Einzelwerte-Report Values'!H50="i.O."),'Katalog-Catalogue'!$G$17,IF(S48&gt;P48,'Katalog-Catalogue'!$G$19,IF(AND(N48=P48,'PB Einzelwerte-Report Values'!H50="n.i.O."),'Katalog-Catalogue'!$G$18,IF(Q48&lt;N48,'Katalog-Catalogue'!$G$20, 'Katalog-Catalogue'!$G$17)))))),IF('PB Einzelwerte-Report Values'!H50="","",IF(AND(S48&gt;P48, Q48&lt;N48),'Katalog-Catalogue'!$H$21,IF(AND(N48=P48,'PB Einzelwerte-Report Values'!H50="OK"),'Katalog-Catalogue'!$H$17,IF(S48&gt;P48,'Katalog-Catalogue'!$H$19,IF(AND(N48=P48,'PB Einzelwerte-Report Values'!H50="not OK"),'Katalog-Catalogue'!$H$18,IF(Q48&lt;N48,'Katalog-Catalogue'!$H$20, 'Katalog-Catalogue'!$H$17)))))))</f>
        <v>OK</v>
      </c>
      <c r="U48" s="182"/>
      <c r="V48" s="54"/>
      <c r="W48" s="304">
        <f>IF('Deckblatt-Cover Sheet'!$C$5="deutsch",'Katalog-Catalogue'!A101,'Katalog-Catalogue'!A244)</f>
        <v>119</v>
      </c>
      <c r="X48" s="305" t="str">
        <f>IF('Deckblatt-Cover Sheet'!$C$5="deutsch",'Katalog-Catalogue'!B101,'Katalog-Catalogue'!C244)</f>
        <v>Content of packaging</v>
      </c>
      <c r="Y48" s="305" t="str">
        <f>IF('Deckblatt-Cover Sheet'!$C$5="deutsch",'Katalog-Catalogue'!C101,'Katalog-Catalogue'!B244)</f>
        <v>Verpackung, Inhalt</v>
      </c>
    </row>
    <row r="49" spans="1:25" s="6" customFormat="1" ht="12.75" x14ac:dyDescent="0.2">
      <c r="A49" s="297">
        <v>40</v>
      </c>
      <c r="B49" s="490" t="str">
        <f>IF('Deckblatt-Cover Sheet'!$C$5="deutsch",IF(ISERROR(VLOOKUP(F49,'Katalog-Catalogue'!$A$74:$E$212,2,FALSE)),"",V49&amp;" "&amp;VLOOKUP(F49,'Katalog-Catalogue'!$A$74:$E$212,2,FALSE)),IF(ISERROR(VLOOKUP(F49,'Katalog-Catalogue'!$A$74:$E$212,3,FALSE)),"",V49&amp;" "&amp;VLOOKUP(F49,'Katalog-Catalogue'!$A$74:$E$212,3,FALSE)))</f>
        <v/>
      </c>
      <c r="C49" s="490"/>
      <c r="D49" s="490"/>
      <c r="E49" s="491"/>
      <c r="F49" s="211"/>
      <c r="G49" s="453"/>
      <c r="H49" s="453"/>
      <c r="I49" s="453"/>
      <c r="J49" s="453"/>
      <c r="K49" s="454"/>
      <c r="L49" s="474"/>
      <c r="M49" s="475"/>
      <c r="N49" s="299"/>
      <c r="O49" s="104" t="s">
        <v>164</v>
      </c>
      <c r="P49" s="301"/>
      <c r="Q49" s="76" t="str">
        <f>IF(OR('PB Einzelwerte-Report Values'!H51="i.O.",'PB Einzelwerte-Report Values'!H51="OK"),'PB Einzelwerte-Report Values'!H51,MIN('PB Einzelwerte-Report Values'!$I51:$R51))</f>
        <v>OK</v>
      </c>
      <c r="R49" s="300" t="s">
        <v>164</v>
      </c>
      <c r="S49" s="193" t="str">
        <f>IF(OR('PB Einzelwerte-Report Values'!H51="i.O.",'PB Einzelwerte-Report Values'!H51="OK"),'PB Einzelwerte-Report Values'!H51,MAX('PB Einzelwerte-Report Values'!$I51:$R51))</f>
        <v>OK</v>
      </c>
      <c r="T49" s="170" t="str">
        <f>IF('Deckblatt-Cover Sheet'!$C$5="deutsch",IF('PB Einzelwerte-Report Values'!H51="","",IF(AND(S49&gt;P49, Q49&lt;N49),'Katalog-Catalogue'!$G$21,IF(AND(N49=P49,'PB Einzelwerte-Report Values'!H51="i.O."),'Katalog-Catalogue'!$G$17,IF(S49&gt;P49,'Katalog-Catalogue'!$G$19,IF(AND(N49=P49,'PB Einzelwerte-Report Values'!H51="n.i.O."),'Katalog-Catalogue'!$G$18,IF(Q49&lt;N49,'Katalog-Catalogue'!$G$20, 'Katalog-Catalogue'!$G$17)))))),IF('PB Einzelwerte-Report Values'!H51="","",IF(AND(S49&gt;P49, Q49&lt;N49),'Katalog-Catalogue'!$H$21,IF(AND(N49=P49,'PB Einzelwerte-Report Values'!H51="OK"),'Katalog-Catalogue'!$H$17,IF(S49&gt;P49,'Katalog-Catalogue'!$H$19,IF(AND(N49=P49,'PB Einzelwerte-Report Values'!H51="not OK"),'Katalog-Catalogue'!$H$18,IF(Q49&lt;N49,'Katalog-Catalogue'!$H$20, 'Katalog-Catalogue'!$H$17)))))))</f>
        <v>OK</v>
      </c>
      <c r="U49" s="182"/>
      <c r="V49" s="54"/>
      <c r="W49" s="304">
        <f>IF('Deckblatt-Cover Sheet'!$C$5="deutsch",'Katalog-Catalogue'!A102,'Katalog-Catalogue'!A245)</f>
        <v>15</v>
      </c>
      <c r="X49" s="305" t="str">
        <f>IF('Deckblatt-Cover Sheet'!$C$5="deutsch",'Katalog-Catalogue'!B102,'Katalog-Catalogue'!C245)</f>
        <v>Contraction at fracture</v>
      </c>
      <c r="Y49" s="305" t="str">
        <f>IF('Deckblatt-Cover Sheet'!$C$5="deutsch",'Katalog-Catalogue'!C102,'Katalog-Catalogue'!B245)</f>
        <v>Brucheinschnürung</v>
      </c>
    </row>
    <row r="50" spans="1:25" s="6" customFormat="1" ht="12.75" x14ac:dyDescent="0.2">
      <c r="A50" s="297">
        <v>41</v>
      </c>
      <c r="B50" s="490" t="str">
        <f>IF('Deckblatt-Cover Sheet'!$C$5="deutsch",IF(ISERROR(VLOOKUP(F50,'Katalog-Catalogue'!$A$74:$E$212,2,FALSE)),"",V50&amp;" "&amp;VLOOKUP(F50,'Katalog-Catalogue'!$A$74:$E$212,2,FALSE)),IF(ISERROR(VLOOKUP(F50,'Katalog-Catalogue'!$A$74:$E$212,3,FALSE)),"",V50&amp;" "&amp;VLOOKUP(F50,'Katalog-Catalogue'!$A$74:$E$212,3,FALSE)))</f>
        <v/>
      </c>
      <c r="C50" s="490"/>
      <c r="D50" s="490"/>
      <c r="E50" s="491"/>
      <c r="F50" s="211"/>
      <c r="G50" s="453"/>
      <c r="H50" s="453"/>
      <c r="I50" s="453"/>
      <c r="J50" s="453"/>
      <c r="K50" s="454"/>
      <c r="L50" s="474"/>
      <c r="M50" s="475"/>
      <c r="N50" s="299"/>
      <c r="O50" s="104" t="s">
        <v>164</v>
      </c>
      <c r="P50" s="301"/>
      <c r="Q50" s="76" t="str">
        <f>IF(OR('PB Einzelwerte-Report Values'!H52="i.O.",'PB Einzelwerte-Report Values'!H52="OK"),'PB Einzelwerte-Report Values'!H52,MIN('PB Einzelwerte-Report Values'!$I52:$R52))</f>
        <v>OK</v>
      </c>
      <c r="R50" s="300" t="s">
        <v>164</v>
      </c>
      <c r="S50" s="193" t="str">
        <f>IF(OR('PB Einzelwerte-Report Values'!H52="i.O.",'PB Einzelwerte-Report Values'!H52="OK"),'PB Einzelwerte-Report Values'!H52,MAX('PB Einzelwerte-Report Values'!$I52:$R52))</f>
        <v>OK</v>
      </c>
      <c r="T50" s="170" t="str">
        <f>IF('Deckblatt-Cover Sheet'!$C$5="deutsch",IF('PB Einzelwerte-Report Values'!H52="","",IF(AND(S50&gt;P50, Q50&lt;N50),'Katalog-Catalogue'!$G$21,IF(AND(N50=P50,'PB Einzelwerte-Report Values'!H52="i.O."),'Katalog-Catalogue'!$G$17,IF(S50&gt;P50,'Katalog-Catalogue'!$G$19,IF(AND(N50=P50,'PB Einzelwerte-Report Values'!H52="n.i.O."),'Katalog-Catalogue'!$G$18,IF(Q50&lt;N50,'Katalog-Catalogue'!$G$20, 'Katalog-Catalogue'!$G$17)))))),IF('PB Einzelwerte-Report Values'!H52="","",IF(AND(S50&gt;P50, Q50&lt;N50),'Katalog-Catalogue'!$H$21,IF(AND(N50=P50,'PB Einzelwerte-Report Values'!H52="OK"),'Katalog-Catalogue'!$H$17,IF(S50&gt;P50,'Katalog-Catalogue'!$H$19,IF(AND(N50=P50,'PB Einzelwerte-Report Values'!H52="not OK"),'Katalog-Catalogue'!$H$18,IF(Q50&lt;N50,'Katalog-Catalogue'!$H$20, 'Katalog-Catalogue'!$H$17)))))))</f>
        <v>OK</v>
      </c>
      <c r="U50" s="182"/>
      <c r="V50" s="54"/>
      <c r="W50" s="304">
        <f>IF('Deckblatt-Cover Sheet'!$C$5="deutsch",'Katalog-Catalogue'!A103,'Katalog-Catalogue'!A246)</f>
        <v>110</v>
      </c>
      <c r="X50" s="305" t="str">
        <f>IF('Deckblatt-Cover Sheet'!$C$5="deutsch",'Katalog-Catalogue'!B103,'Katalog-Catalogue'!C246)</f>
        <v>Corrugation / Notch</v>
      </c>
      <c r="Y50" s="305" t="str">
        <f>IF('Deckblatt-Cover Sheet'!$C$5="deutsch",'Katalog-Catalogue'!C103,'Katalog-Catalogue'!B246)</f>
        <v>Sicke / Einkerbung</v>
      </c>
    </row>
    <row r="51" spans="1:25" s="6" customFormat="1" ht="12.75" x14ac:dyDescent="0.2">
      <c r="A51" s="297">
        <v>42</v>
      </c>
      <c r="B51" s="490" t="str">
        <f>IF('Deckblatt-Cover Sheet'!$C$5="deutsch",IF(ISERROR(VLOOKUP(F51,'Katalog-Catalogue'!$A$74:$E$212,2,FALSE)),"",V51&amp;" "&amp;VLOOKUP(F51,'Katalog-Catalogue'!$A$74:$E$212,2,FALSE)),IF(ISERROR(VLOOKUP(F51,'Katalog-Catalogue'!$A$74:$E$212,3,FALSE)),"",V51&amp;" "&amp;VLOOKUP(F51,'Katalog-Catalogue'!$A$74:$E$212,3,FALSE)))</f>
        <v/>
      </c>
      <c r="C51" s="490"/>
      <c r="D51" s="490"/>
      <c r="E51" s="491"/>
      <c r="F51" s="211"/>
      <c r="G51" s="453"/>
      <c r="H51" s="453"/>
      <c r="I51" s="453"/>
      <c r="J51" s="453"/>
      <c r="K51" s="454"/>
      <c r="L51" s="474"/>
      <c r="M51" s="475"/>
      <c r="N51" s="299"/>
      <c r="O51" s="104" t="s">
        <v>164</v>
      </c>
      <c r="P51" s="301"/>
      <c r="Q51" s="76" t="str">
        <f>IF(OR('PB Einzelwerte-Report Values'!H53="i.O.",'PB Einzelwerte-Report Values'!H53="OK"),'PB Einzelwerte-Report Values'!H53,MIN('PB Einzelwerte-Report Values'!$I53:$R53))</f>
        <v>OK</v>
      </c>
      <c r="R51" s="300" t="s">
        <v>164</v>
      </c>
      <c r="S51" s="193" t="str">
        <f>IF(OR('PB Einzelwerte-Report Values'!H53="i.O.",'PB Einzelwerte-Report Values'!H53="OK"),'PB Einzelwerte-Report Values'!H53,MAX('PB Einzelwerte-Report Values'!$I53:$R53))</f>
        <v>OK</v>
      </c>
      <c r="T51" s="170" t="str">
        <f>IF('Deckblatt-Cover Sheet'!$C$5="deutsch",IF('PB Einzelwerte-Report Values'!H53="","",IF(AND(S51&gt;P51, Q51&lt;N51),'Katalog-Catalogue'!$G$21,IF(AND(N51=P51,'PB Einzelwerte-Report Values'!H53="i.O."),'Katalog-Catalogue'!$G$17,IF(S51&gt;P51,'Katalog-Catalogue'!$G$19,IF(AND(N51=P51,'PB Einzelwerte-Report Values'!H53="n.i.O."),'Katalog-Catalogue'!$G$18,IF(Q51&lt;N51,'Katalog-Catalogue'!$G$20, 'Katalog-Catalogue'!$G$17)))))),IF('PB Einzelwerte-Report Values'!H53="","",IF(AND(S51&gt;P51, Q51&lt;N51),'Katalog-Catalogue'!$H$21,IF(AND(N51=P51,'PB Einzelwerte-Report Values'!H53="OK"),'Katalog-Catalogue'!$H$17,IF(S51&gt;P51,'Katalog-Catalogue'!$H$19,IF(AND(N51=P51,'PB Einzelwerte-Report Values'!H53="not OK"),'Katalog-Catalogue'!$H$18,IF(Q51&lt;N51,'Katalog-Catalogue'!$H$20, 'Katalog-Catalogue'!$H$17)))))))</f>
        <v>OK</v>
      </c>
      <c r="U51" s="182"/>
      <c r="V51" s="54"/>
      <c r="W51" s="304">
        <f>IF('Deckblatt-Cover Sheet'!$C$5="deutsch",'Katalog-Catalogue'!A104,'Katalog-Catalogue'!A247)</f>
        <v>115</v>
      </c>
      <c r="X51" s="305" t="str">
        <f>IF('Deckblatt-Cover Sheet'!$C$5="deutsch",'Katalog-Catalogue'!B104,'Katalog-Catalogue'!C247)</f>
        <v>Depth</v>
      </c>
      <c r="Y51" s="305" t="str">
        <f>IF('Deckblatt-Cover Sheet'!$C$5="deutsch",'Katalog-Catalogue'!C104,'Katalog-Catalogue'!B247)</f>
        <v xml:space="preserve">Tiefe </v>
      </c>
    </row>
    <row r="52" spans="1:25" s="6" customFormat="1" ht="12.75" x14ac:dyDescent="0.2">
      <c r="A52" s="297">
        <v>43</v>
      </c>
      <c r="B52" s="490" t="str">
        <f>IF('Deckblatt-Cover Sheet'!$C$5="deutsch",IF(ISERROR(VLOOKUP(F52,'Katalog-Catalogue'!$A$74:$E$212,2,FALSE)),"",V52&amp;" "&amp;VLOOKUP(F52,'Katalog-Catalogue'!$A$74:$E$212,2,FALSE)),IF(ISERROR(VLOOKUP(F52,'Katalog-Catalogue'!$A$74:$E$212,3,FALSE)),"",V52&amp;" "&amp;VLOOKUP(F52,'Katalog-Catalogue'!$A$74:$E$212,3,FALSE)))</f>
        <v/>
      </c>
      <c r="C52" s="490"/>
      <c r="D52" s="490"/>
      <c r="E52" s="491"/>
      <c r="F52" s="211"/>
      <c r="G52" s="453"/>
      <c r="H52" s="453"/>
      <c r="I52" s="453"/>
      <c r="J52" s="453"/>
      <c r="K52" s="454"/>
      <c r="L52" s="474"/>
      <c r="M52" s="475"/>
      <c r="N52" s="301"/>
      <c r="O52" s="104" t="s">
        <v>164</v>
      </c>
      <c r="P52" s="301"/>
      <c r="Q52" s="76" t="str">
        <f>IF(OR('PB Einzelwerte-Report Values'!H54="i.O.",'PB Einzelwerte-Report Values'!H54="OK"),'PB Einzelwerte-Report Values'!H54,MIN('PB Einzelwerte-Report Values'!$I54:$R54))</f>
        <v>OK</v>
      </c>
      <c r="R52" s="300" t="s">
        <v>164</v>
      </c>
      <c r="S52" s="193" t="str">
        <f>IF(OR('PB Einzelwerte-Report Values'!H54="i.O.",'PB Einzelwerte-Report Values'!H54="OK"),'PB Einzelwerte-Report Values'!H54,MAX('PB Einzelwerte-Report Values'!$I54:$R54))</f>
        <v>OK</v>
      </c>
      <c r="T52" s="170" t="str">
        <f>IF('Deckblatt-Cover Sheet'!$C$5="deutsch",IF('PB Einzelwerte-Report Values'!H54="","",IF(AND(S52&gt;P52, Q52&lt;N52),'Katalog-Catalogue'!$G$21,IF(AND(N52=P52,'PB Einzelwerte-Report Values'!H54="i.O."),'Katalog-Catalogue'!$G$17,IF(S52&gt;P52,'Katalog-Catalogue'!$G$19,IF(AND(N52=P52,'PB Einzelwerte-Report Values'!H54="n.i.O."),'Katalog-Catalogue'!$G$18,IF(Q52&lt;N52,'Katalog-Catalogue'!$G$20, 'Katalog-Catalogue'!$G$17)))))),IF('PB Einzelwerte-Report Values'!H54="","",IF(AND(S52&gt;P52, Q52&lt;N52),'Katalog-Catalogue'!$H$21,IF(AND(N52=P52,'PB Einzelwerte-Report Values'!H54="OK"),'Katalog-Catalogue'!$H$17,IF(S52&gt;P52,'Katalog-Catalogue'!$H$19,IF(AND(N52=P52,'PB Einzelwerte-Report Values'!H54="not OK"),'Katalog-Catalogue'!$H$18,IF(Q52&lt;N52,'Katalog-Catalogue'!$H$20, 'Katalog-Catalogue'!$H$17)))))))</f>
        <v>OK</v>
      </c>
      <c r="U52" s="182"/>
      <c r="V52" s="54"/>
      <c r="W52" s="304">
        <f>IF('Deckblatt-Cover Sheet'!$C$5="deutsch",'Katalog-Catalogue'!A105,'Katalog-Catalogue'!A248)</f>
        <v>25</v>
      </c>
      <c r="X52" s="305" t="str">
        <f>IF('Deckblatt-Cover Sheet'!$C$5="deutsch",'Katalog-Catalogue'!B105,'Katalog-Catalogue'!C248)</f>
        <v>Diameter</v>
      </c>
      <c r="Y52" s="305" t="str">
        <f>IF('Deckblatt-Cover Sheet'!$C$5="deutsch",'Katalog-Catalogue'!C105,'Katalog-Catalogue'!B248)</f>
        <v xml:space="preserve">Durchmesser </v>
      </c>
    </row>
    <row r="53" spans="1:25" s="6" customFormat="1" ht="12.75" x14ac:dyDescent="0.2">
      <c r="A53" s="297">
        <v>44</v>
      </c>
      <c r="B53" s="490" t="str">
        <f>IF('Deckblatt-Cover Sheet'!$C$5="deutsch",IF(ISERROR(VLOOKUP(F53,'Katalog-Catalogue'!$A$74:$E$212,2,FALSE)),"",V53&amp;" "&amp;VLOOKUP(F53,'Katalog-Catalogue'!$A$74:$E$212,2,FALSE)),IF(ISERROR(VLOOKUP(F53,'Katalog-Catalogue'!$A$74:$E$212,3,FALSE)),"",V53&amp;" "&amp;VLOOKUP(F53,'Katalog-Catalogue'!$A$74:$E$212,3,FALSE)))</f>
        <v/>
      </c>
      <c r="C53" s="490"/>
      <c r="D53" s="490"/>
      <c r="E53" s="491"/>
      <c r="F53" s="211"/>
      <c r="G53" s="453"/>
      <c r="H53" s="453"/>
      <c r="I53" s="453"/>
      <c r="J53" s="453"/>
      <c r="K53" s="454"/>
      <c r="L53" s="474"/>
      <c r="M53" s="475"/>
      <c r="N53" s="301"/>
      <c r="O53" s="104" t="s">
        <v>164</v>
      </c>
      <c r="P53" s="301"/>
      <c r="Q53" s="76" t="str">
        <f>IF(OR('PB Einzelwerte-Report Values'!H55="i.O.",'PB Einzelwerte-Report Values'!H55="OK"),'PB Einzelwerte-Report Values'!H55,MIN('PB Einzelwerte-Report Values'!$I55:$R55))</f>
        <v>OK</v>
      </c>
      <c r="R53" s="300" t="s">
        <v>164</v>
      </c>
      <c r="S53" s="193" t="str">
        <f>IF(OR('PB Einzelwerte-Report Values'!H55="i.O.",'PB Einzelwerte-Report Values'!H55="OK"),'PB Einzelwerte-Report Values'!H55,MAX('PB Einzelwerte-Report Values'!$I55:$R55))</f>
        <v>OK</v>
      </c>
      <c r="T53" s="170" t="str">
        <f>IF('Deckblatt-Cover Sheet'!$C$5="deutsch",IF('PB Einzelwerte-Report Values'!H55="","",IF(AND(S53&gt;P53, Q53&lt;N53),'Katalog-Catalogue'!$G$21,IF(AND(N53=P53,'PB Einzelwerte-Report Values'!H55="i.O."),'Katalog-Catalogue'!$G$17,IF(S53&gt;P53,'Katalog-Catalogue'!$G$19,IF(AND(N53=P53,'PB Einzelwerte-Report Values'!H55="n.i.O."),'Katalog-Catalogue'!$G$18,IF(Q53&lt;N53,'Katalog-Catalogue'!$G$20, 'Katalog-Catalogue'!$G$17)))))),IF('PB Einzelwerte-Report Values'!H55="","",IF(AND(S53&gt;P53, Q53&lt;N53),'Katalog-Catalogue'!$H$21,IF(AND(N53=P53,'PB Einzelwerte-Report Values'!H55="OK"),'Katalog-Catalogue'!$H$17,IF(S53&gt;P53,'Katalog-Catalogue'!$H$19,IF(AND(N53=P53,'PB Einzelwerte-Report Values'!H55="not OK"),'Katalog-Catalogue'!$H$18,IF(Q53&lt;N53,'Katalog-Catalogue'!$H$20, 'Katalog-Catalogue'!$H$17)))))))</f>
        <v>OK</v>
      </c>
      <c r="U53" s="182"/>
      <c r="V53" s="54"/>
      <c r="W53" s="304">
        <f>IF('Deckblatt-Cover Sheet'!$C$5="deutsch",'Katalog-Catalogue'!A106,'Katalog-Catalogue'!A249)</f>
        <v>27</v>
      </c>
      <c r="X53" s="305" t="str">
        <f>IF('Deckblatt-Cover Sheet'!$C$5="deutsch",'Katalog-Catalogue'!B106,'Katalog-Catalogue'!C249)</f>
        <v>Diameter, straigth cut point</v>
      </c>
      <c r="Y53" s="305" t="str">
        <f>IF('Deckblatt-Cover Sheet'!$C$5="deutsch",'Katalog-Catalogue'!C106,'Katalog-Catalogue'!B249)</f>
        <v>Durchmesser, Geradenschnittpunkt</v>
      </c>
    </row>
    <row r="54" spans="1:25" s="6" customFormat="1" ht="12.75" x14ac:dyDescent="0.2">
      <c r="A54" s="297">
        <v>45</v>
      </c>
      <c r="B54" s="490" t="str">
        <f>IF('Deckblatt-Cover Sheet'!$C$5="deutsch",IF(ISERROR(VLOOKUP(F54,'Katalog-Catalogue'!$A$74:$E$212,2,FALSE)),"",V54&amp;" "&amp;VLOOKUP(F54,'Katalog-Catalogue'!$A$74:$E$212,2,FALSE)),IF(ISERROR(VLOOKUP(F54,'Katalog-Catalogue'!$A$74:$E$212,3,FALSE)),"",V54&amp;" "&amp;VLOOKUP(F54,'Katalog-Catalogue'!$A$74:$E$212,3,FALSE)))</f>
        <v/>
      </c>
      <c r="C54" s="490"/>
      <c r="D54" s="490"/>
      <c r="E54" s="491"/>
      <c r="F54" s="211"/>
      <c r="G54" s="453"/>
      <c r="H54" s="453"/>
      <c r="I54" s="453"/>
      <c r="J54" s="453"/>
      <c r="K54" s="454"/>
      <c r="L54" s="474"/>
      <c r="M54" s="475"/>
      <c r="N54" s="301"/>
      <c r="O54" s="104" t="s">
        <v>164</v>
      </c>
      <c r="P54" s="301"/>
      <c r="Q54" s="76" t="str">
        <f>IF(OR('PB Einzelwerte-Report Values'!H56="i.O.",'PB Einzelwerte-Report Values'!H56="OK"),'PB Einzelwerte-Report Values'!H56,MIN('PB Einzelwerte-Report Values'!$I56:$R56))</f>
        <v>OK</v>
      </c>
      <c r="R54" s="300" t="s">
        <v>164</v>
      </c>
      <c r="S54" s="193" t="str">
        <f>IF(OR('PB Einzelwerte-Report Values'!H56="i.O.",'PB Einzelwerte-Report Values'!H56="OK"),'PB Einzelwerte-Report Values'!H56,MAX('PB Einzelwerte-Report Values'!$I56:$R56))</f>
        <v>OK</v>
      </c>
      <c r="T54" s="170" t="str">
        <f>IF('Deckblatt-Cover Sheet'!$C$5="deutsch",IF('PB Einzelwerte-Report Values'!H56="","",IF(AND(S54&gt;P54, Q54&lt;N54),'Katalog-Catalogue'!$G$21,IF(AND(N54=P54,'PB Einzelwerte-Report Values'!H56="i.O."),'Katalog-Catalogue'!$G$17,IF(S54&gt;P54,'Katalog-Catalogue'!$G$19,IF(AND(N54=P54,'PB Einzelwerte-Report Values'!H56="n.i.O."),'Katalog-Catalogue'!$G$18,IF(Q54&lt;N54,'Katalog-Catalogue'!$G$20, 'Katalog-Catalogue'!$G$17)))))),IF('PB Einzelwerte-Report Values'!H56="","",IF(AND(S54&gt;P54, Q54&lt;N54),'Katalog-Catalogue'!$H$21,IF(AND(N54=P54,'PB Einzelwerte-Report Values'!H56="OK"),'Katalog-Catalogue'!$H$17,IF(S54&gt;P54,'Katalog-Catalogue'!$H$19,IF(AND(N54=P54,'PB Einzelwerte-Report Values'!H56="not OK"),'Katalog-Catalogue'!$H$18,IF(Q54&lt;N54,'Katalog-Catalogue'!$H$20, 'Katalog-Catalogue'!$H$17)))))))</f>
        <v>OK</v>
      </c>
      <c r="U54" s="182"/>
      <c r="V54" s="54"/>
      <c r="W54" s="304">
        <f>IF('Deckblatt-Cover Sheet'!$C$5="deutsch",'Katalog-Catalogue'!A107,'Katalog-Catalogue'!A250)</f>
        <v>29</v>
      </c>
      <c r="X54" s="305" t="str">
        <f>IF('Deckblatt-Cover Sheet'!$C$5="deutsch",'Katalog-Catalogue'!B107,'Katalog-Catalogue'!C250)</f>
        <v>Diameter, testposition</v>
      </c>
      <c r="Y54" s="305" t="str">
        <f>IF('Deckblatt-Cover Sheet'!$C$5="deutsch",'Katalog-Catalogue'!C107,'Katalog-Catalogue'!B250)</f>
        <v>Durchmesser, Prüfposition</v>
      </c>
    </row>
    <row r="55" spans="1:25" s="6" customFormat="1" ht="12.75" x14ac:dyDescent="0.2">
      <c r="A55" s="297">
        <v>46</v>
      </c>
      <c r="B55" s="490" t="str">
        <f>IF('Deckblatt-Cover Sheet'!$C$5="deutsch",IF(ISERROR(VLOOKUP(F55,'Katalog-Catalogue'!$A$74:$E$212,2,FALSE)),"",V55&amp;" "&amp;VLOOKUP(F55,'Katalog-Catalogue'!$A$74:$E$212,2,FALSE)),IF(ISERROR(VLOOKUP(F55,'Katalog-Catalogue'!$A$74:$E$212,3,FALSE)),"",V55&amp;" "&amp;VLOOKUP(F55,'Katalog-Catalogue'!$A$74:$E$212,3,FALSE)))</f>
        <v/>
      </c>
      <c r="C55" s="490"/>
      <c r="D55" s="490"/>
      <c r="E55" s="491"/>
      <c r="F55" s="211"/>
      <c r="G55" s="453"/>
      <c r="H55" s="453"/>
      <c r="I55" s="453"/>
      <c r="J55" s="453"/>
      <c r="K55" s="454"/>
      <c r="L55" s="474"/>
      <c r="M55" s="475"/>
      <c r="N55" s="301"/>
      <c r="O55" s="104" t="s">
        <v>164</v>
      </c>
      <c r="P55" s="301"/>
      <c r="Q55" s="76" t="str">
        <f>IF(OR('PB Einzelwerte-Report Values'!H57="i.O.",'PB Einzelwerte-Report Values'!H57="OK"),'PB Einzelwerte-Report Values'!H57,MIN('PB Einzelwerte-Report Values'!$I57:$R57))</f>
        <v>OK</v>
      </c>
      <c r="R55" s="300" t="s">
        <v>164</v>
      </c>
      <c r="S55" s="193" t="str">
        <f>IF(OR('PB Einzelwerte-Report Values'!H57="i.O.",'PB Einzelwerte-Report Values'!H57="OK"),'PB Einzelwerte-Report Values'!H57,MAX('PB Einzelwerte-Report Values'!$I57:$R57))</f>
        <v>OK</v>
      </c>
      <c r="T55" s="170" t="str">
        <f>IF('Deckblatt-Cover Sheet'!$C$5="deutsch",IF('PB Einzelwerte-Report Values'!H57="","",IF(AND(S55&gt;P55, Q55&lt;N55),'Katalog-Catalogue'!$G$21,IF(AND(N55=P55,'PB Einzelwerte-Report Values'!H57="i.O."),'Katalog-Catalogue'!$G$17,IF(S55&gt;P55,'Katalog-Catalogue'!$G$19,IF(AND(N55=P55,'PB Einzelwerte-Report Values'!H57="n.i.O."),'Katalog-Catalogue'!$G$18,IF(Q55&lt;N55,'Katalog-Catalogue'!$G$20, 'Katalog-Catalogue'!$G$17)))))),IF('PB Einzelwerte-Report Values'!H57="","",IF(AND(S55&gt;P55, Q55&lt;N55),'Katalog-Catalogue'!$H$21,IF(AND(N55=P55,'PB Einzelwerte-Report Values'!H57="OK"),'Katalog-Catalogue'!$H$17,IF(S55&gt;P55,'Katalog-Catalogue'!$H$19,IF(AND(N55=P55,'PB Einzelwerte-Report Values'!H57="not OK"),'Katalog-Catalogue'!$H$18,IF(Q55&lt;N55,'Katalog-Catalogue'!$H$20, 'Katalog-Catalogue'!$H$17)))))))</f>
        <v>OK</v>
      </c>
      <c r="U55" s="182"/>
      <c r="V55" s="54"/>
      <c r="W55" s="304">
        <f>IF('Deckblatt-Cover Sheet'!$C$5="deutsch",'Katalog-Catalogue'!A108,'Katalog-Catalogue'!A251)</f>
        <v>21</v>
      </c>
      <c r="X55" s="305" t="str">
        <f>IF('Deckblatt-Cover Sheet'!$C$5="deutsch",'Katalog-Catalogue'!B108,'Katalog-Catalogue'!C251)</f>
        <v>Difference</v>
      </c>
      <c r="Y55" s="305" t="str">
        <f>IF('Deckblatt-Cover Sheet'!$C$5="deutsch",'Katalog-Catalogue'!C108,'Katalog-Catalogue'!B251)</f>
        <v>Differenz</v>
      </c>
    </row>
    <row r="56" spans="1:25" s="6" customFormat="1" ht="12.75" x14ac:dyDescent="0.2">
      <c r="A56" s="297">
        <v>47</v>
      </c>
      <c r="B56" s="490" t="str">
        <f>IF('Deckblatt-Cover Sheet'!$C$5="deutsch",IF(ISERROR(VLOOKUP(F56,'Katalog-Catalogue'!$A$74:$E$212,2,FALSE)),"",V56&amp;" "&amp;VLOOKUP(F56,'Katalog-Catalogue'!$A$74:$E$212,2,FALSE)),IF(ISERROR(VLOOKUP(F56,'Katalog-Catalogue'!$A$74:$E$212,3,FALSE)),"",V56&amp;" "&amp;VLOOKUP(F56,'Katalog-Catalogue'!$A$74:$E$212,3,FALSE)))</f>
        <v/>
      </c>
      <c r="C56" s="490"/>
      <c r="D56" s="490"/>
      <c r="E56" s="491"/>
      <c r="F56" s="211"/>
      <c r="G56" s="453"/>
      <c r="H56" s="453"/>
      <c r="I56" s="453"/>
      <c r="J56" s="453"/>
      <c r="K56" s="454"/>
      <c r="L56" s="474"/>
      <c r="M56" s="475"/>
      <c r="N56" s="301"/>
      <c r="O56" s="104" t="s">
        <v>164</v>
      </c>
      <c r="P56" s="301"/>
      <c r="Q56" s="76" t="str">
        <f>IF(OR('PB Einzelwerte-Report Values'!H58="i.O.",'PB Einzelwerte-Report Values'!H58="OK"),'PB Einzelwerte-Report Values'!H58,MIN('PB Einzelwerte-Report Values'!$I58:$R58))</f>
        <v>OK</v>
      </c>
      <c r="R56" s="300" t="s">
        <v>164</v>
      </c>
      <c r="S56" s="193" t="str">
        <f>IF(OR('PB Einzelwerte-Report Values'!H58="i.O.",'PB Einzelwerte-Report Values'!H58="OK"),'PB Einzelwerte-Report Values'!H58,MAX('PB Einzelwerte-Report Values'!$I58:$R58))</f>
        <v>OK</v>
      </c>
      <c r="T56" s="170" t="str">
        <f>IF('Deckblatt-Cover Sheet'!$C$5="deutsch",IF('PB Einzelwerte-Report Values'!H58="","",IF(AND(S56&gt;P56, Q56&lt;N56),'Katalog-Catalogue'!$G$21,IF(AND(N56=P56,'PB Einzelwerte-Report Values'!H58="i.O."),'Katalog-Catalogue'!$G$17,IF(S56&gt;P56,'Katalog-Catalogue'!$G$19,IF(AND(N56=P56,'PB Einzelwerte-Report Values'!H58="n.i.O."),'Katalog-Catalogue'!$G$18,IF(Q56&lt;N56,'Katalog-Catalogue'!$G$20, 'Katalog-Catalogue'!$G$17)))))),IF('PB Einzelwerte-Report Values'!H58="","",IF(AND(S56&gt;P56, Q56&lt;N56),'Katalog-Catalogue'!$H$21,IF(AND(N56=P56,'PB Einzelwerte-Report Values'!H58="OK"),'Katalog-Catalogue'!$H$17,IF(S56&gt;P56,'Katalog-Catalogue'!$H$19,IF(AND(N56=P56,'PB Einzelwerte-Report Values'!H58="not OK"),'Katalog-Catalogue'!$H$18,IF(Q56&lt;N56,'Katalog-Catalogue'!$H$20, 'Katalog-Catalogue'!$H$17)))))))</f>
        <v>OK</v>
      </c>
      <c r="U56" s="182"/>
      <c r="V56" s="54"/>
      <c r="W56" s="304">
        <f>IF('Deckblatt-Cover Sheet'!$C$5="deutsch",'Katalog-Catalogue'!A109,'Katalog-Catalogue'!A252)</f>
        <v>12</v>
      </c>
      <c r="X56" s="305" t="str">
        <f>IF('Deckblatt-Cover Sheet'!$C$5="deutsch",'Katalog-Catalogue'!B109,'Katalog-Catalogue'!C252)</f>
        <v xml:space="preserve">Drill diameter </v>
      </c>
      <c r="Y56" s="305" t="str">
        <f>IF('Deckblatt-Cover Sheet'!$C$5="deutsch",'Katalog-Catalogue'!C109,'Katalog-Catalogue'!B252)</f>
        <v>Bohrung, Durchmesser</v>
      </c>
    </row>
    <row r="57" spans="1:25" s="6" customFormat="1" ht="12.75" x14ac:dyDescent="0.2">
      <c r="A57" s="297">
        <v>48</v>
      </c>
      <c r="B57" s="490" t="str">
        <f>IF('Deckblatt-Cover Sheet'!$C$5="deutsch",IF(ISERROR(VLOOKUP(F57,'Katalog-Catalogue'!$A$74:$E$212,2,FALSE)),"",V57&amp;" "&amp;VLOOKUP(F57,'Katalog-Catalogue'!$A$74:$E$212,2,FALSE)),IF(ISERROR(VLOOKUP(F57,'Katalog-Catalogue'!$A$74:$E$212,3,FALSE)),"",V57&amp;" "&amp;VLOOKUP(F57,'Katalog-Catalogue'!$A$74:$E$212,3,FALSE)))</f>
        <v/>
      </c>
      <c r="C57" s="490"/>
      <c r="D57" s="490"/>
      <c r="E57" s="491"/>
      <c r="F57" s="211"/>
      <c r="G57" s="453"/>
      <c r="H57" s="453"/>
      <c r="I57" s="453"/>
      <c r="J57" s="453"/>
      <c r="K57" s="454"/>
      <c r="L57" s="474"/>
      <c r="M57" s="475"/>
      <c r="N57" s="301"/>
      <c r="O57" s="104" t="s">
        <v>164</v>
      </c>
      <c r="P57" s="301"/>
      <c r="Q57" s="76" t="str">
        <f>IF(OR('PB Einzelwerte-Report Values'!H59="i.O.",'PB Einzelwerte-Report Values'!H59="OK"),'PB Einzelwerte-Report Values'!H59,MIN('PB Einzelwerte-Report Values'!$I59:$R59))</f>
        <v>OK</v>
      </c>
      <c r="R57" s="300" t="s">
        <v>164</v>
      </c>
      <c r="S57" s="193" t="str">
        <f>IF(OR('PB Einzelwerte-Report Values'!H59="i.O.",'PB Einzelwerte-Report Values'!H59="OK"),'PB Einzelwerte-Report Values'!H59,MAX('PB Einzelwerte-Report Values'!$I59:$R59))</f>
        <v>OK</v>
      </c>
      <c r="T57" s="170" t="str">
        <f>IF('Deckblatt-Cover Sheet'!$C$5="deutsch",IF('PB Einzelwerte-Report Values'!H59="","",IF(AND(S57&gt;P57, Q57&lt;N57),'Katalog-Catalogue'!$G$21,IF(AND(N57=P57,'PB Einzelwerte-Report Values'!H59="i.O."),'Katalog-Catalogue'!$G$17,IF(S57&gt;P57,'Katalog-Catalogue'!$G$19,IF(AND(N57=P57,'PB Einzelwerte-Report Values'!H59="n.i.O."),'Katalog-Catalogue'!$G$18,IF(Q57&lt;N57,'Katalog-Catalogue'!$G$20, 'Katalog-Catalogue'!$G$17)))))),IF('PB Einzelwerte-Report Values'!H59="","",IF(AND(S57&gt;P57, Q57&lt;N57),'Katalog-Catalogue'!$H$21,IF(AND(N57=P57,'PB Einzelwerte-Report Values'!H59="OK"),'Katalog-Catalogue'!$H$17,IF(S57&gt;P57,'Katalog-Catalogue'!$H$19,IF(AND(N57=P57,'PB Einzelwerte-Report Values'!H59="not OK"),'Katalog-Catalogue'!$H$18,IF(Q57&lt;N57,'Katalog-Catalogue'!$H$20, 'Katalog-Catalogue'!$H$17)))))))</f>
        <v>OK</v>
      </c>
      <c r="U57" s="182"/>
      <c r="V57" s="54"/>
      <c r="W57" s="304">
        <f>IF('Deckblatt-Cover Sheet'!$C$5="deutsch",'Katalog-Catalogue'!A110,'Katalog-Catalogue'!A253)</f>
        <v>11</v>
      </c>
      <c r="X57" s="305" t="str">
        <f>IF('Deckblatt-Cover Sheet'!$C$5="deutsch",'Katalog-Catalogue'!B110,'Katalog-Catalogue'!C253)</f>
        <v>Drill distance</v>
      </c>
      <c r="Y57" s="305" t="str">
        <f>IF('Deckblatt-Cover Sheet'!$C$5="deutsch",'Katalog-Catalogue'!C110,'Katalog-Catalogue'!B253)</f>
        <v>Bohrung, Abstand</v>
      </c>
    </row>
    <row r="58" spans="1:25" s="6" customFormat="1" ht="12.75" x14ac:dyDescent="0.2">
      <c r="A58" s="297">
        <v>49</v>
      </c>
      <c r="B58" s="490" t="str">
        <f>IF('Deckblatt-Cover Sheet'!$C$5="deutsch",IF(ISERROR(VLOOKUP(F58,'Katalog-Catalogue'!$A$74:$E$212,2,FALSE)),"",V58&amp;" "&amp;VLOOKUP(F58,'Katalog-Catalogue'!$A$74:$E$212,2,FALSE)),IF(ISERROR(VLOOKUP(F58,'Katalog-Catalogue'!$A$74:$E$212,3,FALSE)),"",V58&amp;" "&amp;VLOOKUP(F58,'Katalog-Catalogue'!$A$74:$E$212,3,FALSE)))</f>
        <v/>
      </c>
      <c r="C58" s="490"/>
      <c r="D58" s="490"/>
      <c r="E58" s="491"/>
      <c r="F58" s="211"/>
      <c r="G58" s="453"/>
      <c r="H58" s="453"/>
      <c r="I58" s="453"/>
      <c r="J58" s="453"/>
      <c r="K58" s="454"/>
      <c r="L58" s="474"/>
      <c r="M58" s="475"/>
      <c r="N58" s="301"/>
      <c r="O58" s="104" t="s">
        <v>164</v>
      </c>
      <c r="P58" s="301"/>
      <c r="Q58" s="76" t="str">
        <f>IF(OR('PB Einzelwerte-Report Values'!H60="i.O.",'PB Einzelwerte-Report Values'!H60="OK"),'PB Einzelwerte-Report Values'!H60,MIN('PB Einzelwerte-Report Values'!$I60:$R60))</f>
        <v>OK</v>
      </c>
      <c r="R58" s="300" t="s">
        <v>164</v>
      </c>
      <c r="S58" s="193" t="str">
        <f>IF(OR('PB Einzelwerte-Report Values'!H60="i.O.",'PB Einzelwerte-Report Values'!H60="OK"),'PB Einzelwerte-Report Values'!H60,MAX('PB Einzelwerte-Report Values'!$I60:$R60))</f>
        <v>OK</v>
      </c>
      <c r="T58" s="170" t="str">
        <f>IF('Deckblatt-Cover Sheet'!$C$5="deutsch",IF('PB Einzelwerte-Report Values'!H60="","",IF(AND(S58&gt;P58, Q58&lt;N58),'Katalog-Catalogue'!$G$21,IF(AND(N58=P58,'PB Einzelwerte-Report Values'!H60="i.O."),'Katalog-Catalogue'!$G$17,IF(S58&gt;P58,'Katalog-Catalogue'!$G$19,IF(AND(N58=P58,'PB Einzelwerte-Report Values'!H60="n.i.O."),'Katalog-Catalogue'!$G$18,IF(Q58&lt;N58,'Katalog-Catalogue'!$G$20, 'Katalog-Catalogue'!$G$17)))))),IF('PB Einzelwerte-Report Values'!H60="","",IF(AND(S58&gt;P58, Q58&lt;N58),'Katalog-Catalogue'!$H$21,IF(AND(N58=P58,'PB Einzelwerte-Report Values'!H60="OK"),'Katalog-Catalogue'!$H$17,IF(S58&gt;P58,'Katalog-Catalogue'!$H$19,IF(AND(N58=P58,'PB Einzelwerte-Report Values'!H60="not OK"),'Katalog-Catalogue'!$H$18,IF(Q58&lt;N58,'Katalog-Catalogue'!$H$20, 'Katalog-Catalogue'!$H$17)))))))</f>
        <v>OK</v>
      </c>
      <c r="U58" s="182"/>
      <c r="V58" s="54"/>
      <c r="W58" s="304">
        <f>IF('Deckblatt-Cover Sheet'!$C$5="deutsch",'Katalog-Catalogue'!A111,'Katalog-Catalogue'!A254)</f>
        <v>10</v>
      </c>
      <c r="X58" s="305" t="str">
        <f>IF('Deckblatt-Cover Sheet'!$C$5="deutsch",'Katalog-Catalogue'!B111,'Katalog-Catalogue'!C254)</f>
        <v>Driller diameter</v>
      </c>
      <c r="Y58" s="305" t="str">
        <f>IF('Deckblatt-Cover Sheet'!$C$5="deutsch",'Katalog-Catalogue'!C111,'Katalog-Catalogue'!B254)</f>
        <v>Bohrer, Durchmesser</v>
      </c>
    </row>
    <row r="59" spans="1:25" s="6" customFormat="1" ht="13.5" thickBot="1" x14ac:dyDescent="0.25">
      <c r="A59" s="298">
        <v>50</v>
      </c>
      <c r="B59" s="490" t="str">
        <f>IF('Deckblatt-Cover Sheet'!$C$5="deutsch",IF(ISERROR(VLOOKUP(F59,'Katalog-Catalogue'!$A$74:$E$212,2,FALSE)),"",V59&amp;" "&amp;VLOOKUP(F59,'Katalog-Catalogue'!$A$74:$E$212,2,FALSE)),IF(ISERROR(VLOOKUP(F59,'Katalog-Catalogue'!$A$74:$E$212,3,FALSE)),"",V59&amp;" "&amp;VLOOKUP(F59,'Katalog-Catalogue'!$A$74:$E$212,3,FALSE)))</f>
        <v/>
      </c>
      <c r="C59" s="490"/>
      <c r="D59" s="490"/>
      <c r="E59" s="491"/>
      <c r="F59" s="212"/>
      <c r="G59" s="503"/>
      <c r="H59" s="503"/>
      <c r="I59" s="503"/>
      <c r="J59" s="503"/>
      <c r="K59" s="504"/>
      <c r="L59" s="495"/>
      <c r="M59" s="496"/>
      <c r="N59" s="302"/>
      <c r="O59" s="120" t="s">
        <v>164</v>
      </c>
      <c r="P59" s="302"/>
      <c r="Q59" s="121" t="str">
        <f>IF(OR('PB Einzelwerte-Report Values'!H61="i.O.",'PB Einzelwerte-Report Values'!H61="OK"),'PB Einzelwerte-Report Values'!H61,MIN('PB Einzelwerte-Report Values'!$I61:$R61))</f>
        <v>OK</v>
      </c>
      <c r="R59" s="119" t="s">
        <v>164</v>
      </c>
      <c r="S59" s="122" t="str">
        <f>IF(OR('PB Einzelwerte-Report Values'!H61="i.O.",'PB Einzelwerte-Report Values'!H61="OK"),'PB Einzelwerte-Report Values'!H61,MAX('PB Einzelwerte-Report Values'!$I61:$R61))</f>
        <v>OK</v>
      </c>
      <c r="T59" s="171" t="str">
        <f>IF('Deckblatt-Cover Sheet'!$C$5="deutsch",IF('PB Einzelwerte-Report Values'!H61="","",IF(AND(S59&gt;P59, Q59&lt;N59),'Katalog-Catalogue'!$G$21,IF(AND(N59=P59,'PB Einzelwerte-Report Values'!H61="i.O."),'Katalog-Catalogue'!$G$17,IF(S59&gt;P59,'Katalog-Catalogue'!$G$19,IF(AND(N59=P59,'PB Einzelwerte-Report Values'!H61="n.i.O."),'Katalog-Catalogue'!$G$18,IF(Q59&lt;N59,'Katalog-Catalogue'!$G$20, 'Katalog-Catalogue'!$G$17)))))),IF('PB Einzelwerte-Report Values'!H61="","",IF(AND(S59&gt;P59, Q59&lt;N59),'Katalog-Catalogue'!$H$21,IF(AND(N59=P59,'PB Einzelwerte-Report Values'!H61="OK"),'Katalog-Catalogue'!$H$17,IF(S59&gt;P59,'Katalog-Catalogue'!$H$19,IF(AND(N59=P59,'PB Einzelwerte-Report Values'!H61="not OK"),'Katalog-Catalogue'!$H$18,IF(Q59&lt;N59,'Katalog-Catalogue'!$H$20, 'Katalog-Catalogue'!$H$17)))))))</f>
        <v>OK</v>
      </c>
      <c r="U59" s="183"/>
      <c r="V59" s="123"/>
      <c r="W59" s="304">
        <f>IF('Deckblatt-Cover Sheet'!$C$5="deutsch",'Katalog-Catalogue'!A112,'Katalog-Catalogue'!A255)</f>
        <v>30</v>
      </c>
      <c r="X59" s="305" t="str">
        <f>IF('Deckblatt-Cover Sheet'!$C$5="deutsch",'Katalog-Catalogue'!B112,'Katalog-Catalogue'!C255)</f>
        <v>EAN code existent</v>
      </c>
      <c r="Y59" s="305" t="str">
        <f>IF('Deckblatt-Cover Sheet'!$C$5="deutsch",'Katalog-Catalogue'!C112,'Katalog-Catalogue'!B255)</f>
        <v>EAN-Code vorhanden</v>
      </c>
    </row>
    <row r="60" spans="1:25" s="6" customFormat="1" ht="12.75" x14ac:dyDescent="0.2">
      <c r="A60" s="214"/>
      <c r="B60" s="215"/>
      <c r="C60" s="215"/>
      <c r="D60" s="108"/>
      <c r="E60" s="109"/>
      <c r="F60" s="110"/>
      <c r="G60" s="111"/>
      <c r="H60" s="62"/>
      <c r="I60" s="62"/>
      <c r="J60" s="62"/>
      <c r="K60" s="62"/>
      <c r="L60" s="62"/>
      <c r="M60" s="62"/>
      <c r="N60" s="85"/>
      <c r="O60" s="86"/>
      <c r="P60" s="85"/>
      <c r="Q60" s="85"/>
      <c r="R60" s="86"/>
      <c r="S60" s="85"/>
      <c r="T60" s="213"/>
      <c r="U60" s="50"/>
      <c r="V60" s="50"/>
      <c r="W60" s="304">
        <f>IF('Deckblatt-Cover Sheet'!$C$5="deutsch",'Katalog-Catalogue'!A113,'Katalog-Catalogue'!A256)</f>
        <v>61</v>
      </c>
      <c r="X60" s="305" t="str">
        <f>IF('Deckblatt-Cover Sheet'!$C$5="deutsch",'Katalog-Catalogue'!B113,'Katalog-Catalogue'!C256)</f>
        <v>Edge measurement</v>
      </c>
      <c r="Y60" s="305" t="str">
        <f>IF('Deckblatt-Cover Sheet'!$C$5="deutsch",'Katalog-Catalogue'!C113,'Katalog-Catalogue'!B256)</f>
        <v>Kantenmaß</v>
      </c>
    </row>
    <row r="61" spans="1:25" s="6" customFormat="1" ht="15" x14ac:dyDescent="0.2">
      <c r="A61" s="505" t="str">
        <f>IF('Deckblatt-Cover Sheet'!$C$5="deutsch",'Katalog-Catalogue'!B37,'Katalog-Catalogue'!C37)</f>
        <v>Remarks</v>
      </c>
      <c r="B61" s="505"/>
      <c r="C61" s="505"/>
      <c r="D61" s="492"/>
      <c r="E61" s="493"/>
      <c r="F61" s="493"/>
      <c r="G61" s="493"/>
      <c r="H61" s="493"/>
      <c r="I61" s="493"/>
      <c r="J61" s="493"/>
      <c r="K61" s="493"/>
      <c r="L61" s="493"/>
      <c r="M61" s="493"/>
      <c r="N61" s="493"/>
      <c r="O61" s="493"/>
      <c r="P61" s="493"/>
      <c r="Q61" s="493"/>
      <c r="R61" s="493"/>
      <c r="S61" s="493"/>
      <c r="T61" s="494"/>
      <c r="U61" s="7"/>
      <c r="V61" s="7"/>
      <c r="W61" s="304">
        <f>IF('Deckblatt-Cover Sheet'!$C$5="deutsch",'Katalog-Catalogue'!A114,'Katalog-Catalogue'!A257)</f>
        <v>88</v>
      </c>
      <c r="X61" s="305" t="str">
        <f>IF('Deckblatt-Cover Sheet'!$C$5="deutsch",'Katalog-Catalogue'!B114,'Katalog-Catalogue'!C257)</f>
        <v>Embossing</v>
      </c>
      <c r="Y61" s="305" t="str">
        <f>IF('Deckblatt-Cover Sheet'!$C$5="deutsch",'Katalog-Catalogue'!C114,'Katalog-Catalogue'!B257)</f>
        <v xml:space="preserve">Prägung </v>
      </c>
    </row>
    <row r="62" spans="1:25" s="6" customFormat="1" ht="15" x14ac:dyDescent="0.2">
      <c r="A62" s="210"/>
      <c r="B62" s="210"/>
      <c r="C62" s="210"/>
      <c r="D62" s="500"/>
      <c r="E62" s="501"/>
      <c r="F62" s="501"/>
      <c r="G62" s="501"/>
      <c r="H62" s="501"/>
      <c r="I62" s="501"/>
      <c r="J62" s="501"/>
      <c r="K62" s="501"/>
      <c r="L62" s="501"/>
      <c r="M62" s="501"/>
      <c r="N62" s="501"/>
      <c r="O62" s="501"/>
      <c r="P62" s="501"/>
      <c r="Q62" s="501"/>
      <c r="R62" s="501"/>
      <c r="S62" s="501"/>
      <c r="T62" s="502"/>
      <c r="U62" s="7"/>
      <c r="V62" s="7"/>
      <c r="W62" s="304">
        <f>IF('Deckblatt-Cover Sheet'!$C$5="deutsch",'Katalog-Catalogue'!A115,'Katalog-Catalogue'!A258)</f>
        <v>36</v>
      </c>
      <c r="X62" s="305" t="str">
        <f>IF('Deckblatt-Cover Sheet'!$C$5="deutsch",'Katalog-Catalogue'!B115,'Katalog-Catalogue'!C258)</f>
        <v>Euro perforation</v>
      </c>
      <c r="Y62" s="305" t="str">
        <f>IF('Deckblatt-Cover Sheet'!$C$5="deutsch",'Katalog-Catalogue'!C115,'Katalog-Catalogue'!B258)</f>
        <v>Euro-Lochung</v>
      </c>
    </row>
    <row r="63" spans="1:25" s="6" customFormat="1" ht="15" x14ac:dyDescent="0.2">
      <c r="A63" s="210"/>
      <c r="B63" s="210"/>
      <c r="C63" s="210"/>
      <c r="D63" s="500"/>
      <c r="E63" s="501"/>
      <c r="F63" s="501"/>
      <c r="G63" s="501"/>
      <c r="H63" s="501"/>
      <c r="I63" s="501"/>
      <c r="J63" s="501"/>
      <c r="K63" s="501"/>
      <c r="L63" s="501"/>
      <c r="M63" s="501"/>
      <c r="N63" s="501"/>
      <c r="O63" s="501"/>
      <c r="P63" s="501"/>
      <c r="Q63" s="501"/>
      <c r="R63" s="501"/>
      <c r="S63" s="501"/>
      <c r="T63" s="502"/>
      <c r="U63" s="7"/>
      <c r="V63" s="7"/>
      <c r="W63" s="304">
        <f>IF('Deckblatt-Cover Sheet'!$C$5="deutsch",'Katalog-Catalogue'!A116,'Katalog-Catalogue'!A259)</f>
        <v>31</v>
      </c>
      <c r="X63" s="305" t="str">
        <f>IF('Deckblatt-Cover Sheet'!$C$5="deutsch",'Katalog-Catalogue'!B116,'Katalog-Catalogue'!C259)</f>
        <v>Flatness</v>
      </c>
      <c r="Y63" s="305" t="str">
        <f>IF('Deckblatt-Cover Sheet'!$C$5="deutsch",'Katalog-Catalogue'!C116,'Katalog-Catalogue'!B259)</f>
        <v>Ebenheit</v>
      </c>
    </row>
    <row r="64" spans="1:25" s="6" customFormat="1" ht="13.5" customHeight="1" x14ac:dyDescent="0.2">
      <c r="A64" s="210"/>
      <c r="B64" s="210"/>
      <c r="C64" s="210"/>
      <c r="D64" s="500"/>
      <c r="E64" s="501"/>
      <c r="F64" s="501"/>
      <c r="G64" s="501"/>
      <c r="H64" s="501"/>
      <c r="I64" s="501"/>
      <c r="J64" s="501"/>
      <c r="K64" s="501"/>
      <c r="L64" s="501"/>
      <c r="M64" s="501"/>
      <c r="N64" s="501"/>
      <c r="O64" s="501"/>
      <c r="P64" s="501"/>
      <c r="Q64" s="501"/>
      <c r="R64" s="501"/>
      <c r="S64" s="501"/>
      <c r="T64" s="502"/>
      <c r="U64" s="7"/>
      <c r="V64" s="7"/>
      <c r="W64" s="304">
        <f>IF('Deckblatt-Cover Sheet'!$C$5="deutsch",'Katalog-Catalogue'!A117,'Katalog-Catalogue'!A260)</f>
        <v>14</v>
      </c>
      <c r="X64" s="305" t="str">
        <f>IF('Deckblatt-Cover Sheet'!$C$5="deutsch",'Katalog-Catalogue'!B117,'Katalog-Catalogue'!C260)</f>
        <v>Fracture elongation</v>
      </c>
      <c r="Y64" s="305" t="str">
        <f>IF('Deckblatt-Cover Sheet'!$C$5="deutsch",'Katalog-Catalogue'!C117,'Katalog-Catalogue'!B260)</f>
        <v xml:space="preserve">Bruchdehnung </v>
      </c>
    </row>
    <row r="65" spans="1:25" ht="12.75" customHeight="1" x14ac:dyDescent="0.2">
      <c r="A65" s="210"/>
      <c r="B65" s="210"/>
      <c r="C65" s="210"/>
      <c r="D65" s="500"/>
      <c r="E65" s="501"/>
      <c r="F65" s="501"/>
      <c r="G65" s="501"/>
      <c r="H65" s="501"/>
      <c r="I65" s="501"/>
      <c r="J65" s="501"/>
      <c r="K65" s="501"/>
      <c r="L65" s="501"/>
      <c r="M65" s="501"/>
      <c r="N65" s="501"/>
      <c r="O65" s="501"/>
      <c r="P65" s="501"/>
      <c r="Q65" s="501"/>
      <c r="R65" s="501"/>
      <c r="S65" s="501"/>
      <c r="T65" s="502"/>
      <c r="W65" s="304">
        <f>IF('Deckblatt-Cover Sheet'!$C$5="deutsch",'Katalog-Catalogue'!A118,'Katalog-Catalogue'!A261)</f>
        <v>113</v>
      </c>
      <c r="X65" s="305" t="str">
        <f>IF('Deckblatt-Cover Sheet'!$C$5="deutsch",'Katalog-Catalogue'!B118,'Katalog-Catalogue'!C261)</f>
        <v>Front face recession</v>
      </c>
      <c r="Y65" s="305" t="str">
        <f>IF('Deckblatt-Cover Sheet'!$C$5="deutsch",'Katalog-Catalogue'!C118,'Katalog-Catalogue'!B261)</f>
        <v>Stirnseite, Vertiefung</v>
      </c>
    </row>
    <row r="66" spans="1:25" ht="12.75" customHeight="1" x14ac:dyDescent="0.2">
      <c r="A66" s="48"/>
      <c r="B66" s="1"/>
      <c r="C66" s="1"/>
      <c r="D66" s="497"/>
      <c r="E66" s="498"/>
      <c r="F66" s="498"/>
      <c r="G66" s="498"/>
      <c r="H66" s="498"/>
      <c r="I66" s="498"/>
      <c r="J66" s="498"/>
      <c r="K66" s="498"/>
      <c r="L66" s="498"/>
      <c r="M66" s="498"/>
      <c r="N66" s="498"/>
      <c r="O66" s="498"/>
      <c r="P66" s="498"/>
      <c r="Q66" s="498"/>
      <c r="R66" s="498"/>
      <c r="S66" s="498"/>
      <c r="T66" s="499"/>
      <c r="W66" s="304">
        <f>IF('Deckblatt-Cover Sheet'!$C$5="deutsch",'Katalog-Catalogue'!A119,'Katalog-Catalogue'!A262)</f>
        <v>40</v>
      </c>
      <c r="X66" s="305" t="str">
        <f>IF('Deckblatt-Cover Sheet'!$C$5="deutsch",'Katalog-Catalogue'!B119,'Katalog-Catalogue'!C262)</f>
        <v>Functional test</v>
      </c>
      <c r="Y66" s="305" t="str">
        <f>IF('Deckblatt-Cover Sheet'!$C$5="deutsch",'Katalog-Catalogue'!C119,'Katalog-Catalogue'!B262)</f>
        <v>Funktionsprüfung</v>
      </c>
    </row>
    <row r="67" spans="1:25" ht="12.75" customHeight="1" x14ac:dyDescent="0.2">
      <c r="A67" s="48"/>
      <c r="B67" s="1"/>
      <c r="C67" s="1"/>
      <c r="W67" s="304">
        <f>IF('Deckblatt-Cover Sheet'!$C$5="deutsch",'Katalog-Catalogue'!A120,'Katalog-Catalogue'!A263)</f>
        <v>121</v>
      </c>
      <c r="X67" s="305" t="str">
        <f>IF('Deckblatt-Cover Sheet'!$C$5="deutsch",'Katalog-Catalogue'!B120,'Katalog-Catalogue'!C263)</f>
        <v>Gearing depth</v>
      </c>
      <c r="Y67" s="305" t="str">
        <f>IF('Deckblatt-Cover Sheet'!$C$5="deutsch",'Katalog-Catalogue'!C120,'Katalog-Catalogue'!B263)</f>
        <v>Verzahnungstiefe</v>
      </c>
    </row>
    <row r="68" spans="1:25" ht="13.5" customHeight="1" x14ac:dyDescent="0.2">
      <c r="W68" s="304">
        <f>IF('Deckblatt-Cover Sheet'!$C$5="deutsch",'Katalog-Catalogue'!A121,'Katalog-Catalogue'!A264)</f>
        <v>33</v>
      </c>
      <c r="X68" s="305" t="str">
        <f>IF('Deckblatt-Cover Sheet'!$C$5="deutsch",'Katalog-Catalogue'!B121,'Katalog-Catalogue'!C264)</f>
        <v>Hardening depth</v>
      </c>
      <c r="Y68" s="305" t="str">
        <f>IF('Deckblatt-Cover Sheet'!$C$5="deutsch",'Katalog-Catalogue'!C121,'Katalog-Catalogue'!B264)</f>
        <v>Einhärtetiefe</v>
      </c>
    </row>
    <row r="69" spans="1:25" x14ac:dyDescent="0.2">
      <c r="W69" s="304">
        <f>IF('Deckblatt-Cover Sheet'!$C$5="deutsch",'Katalog-Catalogue'!A122,'Katalog-Catalogue'!A265)</f>
        <v>56</v>
      </c>
      <c r="X69" s="305" t="str">
        <f>IF('Deckblatt-Cover Sheet'!$C$5="deutsch",'Katalog-Catalogue'!B122,'Katalog-Catalogue'!C265)</f>
        <v>Hardness</v>
      </c>
      <c r="Y69" s="305" t="str">
        <f>IF('Deckblatt-Cover Sheet'!$C$5="deutsch",'Katalog-Catalogue'!C122,'Katalog-Catalogue'!B265)</f>
        <v xml:space="preserve">Härte </v>
      </c>
    </row>
    <row r="70" spans="1:25" x14ac:dyDescent="0.2">
      <c r="W70" s="304">
        <f>IF('Deckblatt-Cover Sheet'!$C$5="deutsch",'Katalog-Catalogue'!A123,'Katalog-Catalogue'!A266)</f>
        <v>57</v>
      </c>
      <c r="X70" s="305" t="str">
        <f>IF('Deckblatt-Cover Sheet'!$C$5="deutsch",'Katalog-Catalogue'!B123,'Katalog-Catalogue'!C266)</f>
        <v>Hardness, core</v>
      </c>
      <c r="Y70" s="305" t="str">
        <f>IF('Deckblatt-Cover Sheet'!$C$5="deutsch",'Katalog-Catalogue'!C123,'Katalog-Catalogue'!B266)</f>
        <v>Härte, Kern</v>
      </c>
    </row>
    <row r="71" spans="1:25" x14ac:dyDescent="0.2">
      <c r="W71" s="304">
        <f>IF('Deckblatt-Cover Sheet'!$C$5="deutsch",'Katalog-Catalogue'!A124,'Katalog-Catalogue'!A267)</f>
        <v>58</v>
      </c>
      <c r="X71" s="305" t="str">
        <f>IF('Deckblatt-Cover Sheet'!$C$5="deutsch",'Katalog-Catalogue'!B124,'Katalog-Catalogue'!C267)</f>
        <v>Hardness, surface</v>
      </c>
      <c r="Y71" s="305" t="str">
        <f>IF('Deckblatt-Cover Sheet'!$C$5="deutsch",'Katalog-Catalogue'!C124,'Katalog-Catalogue'!B267)</f>
        <v>Härte, Oberfläche</v>
      </c>
    </row>
    <row r="72" spans="1:25" x14ac:dyDescent="0.2">
      <c r="W72" s="304">
        <f>IF('Deckblatt-Cover Sheet'!$C$5="deutsch",'Katalog-Catalogue'!A125,'Katalog-Catalogue'!A268)</f>
        <v>67</v>
      </c>
      <c r="X72" s="305" t="str">
        <f>IF('Deckblatt-Cover Sheet'!$C$5="deutsch",'Katalog-Catalogue'!B125,'Katalog-Catalogue'!C268)</f>
        <v>Head diameter</v>
      </c>
      <c r="Y72" s="305" t="str">
        <f>IF('Deckblatt-Cover Sheet'!$C$5="deutsch",'Katalog-Catalogue'!C125,'Katalog-Catalogue'!B268)</f>
        <v xml:space="preserve">Kopf, Durchmesser </v>
      </c>
    </row>
    <row r="73" spans="1:25" x14ac:dyDescent="0.2">
      <c r="W73" s="304">
        <f>IF('Deckblatt-Cover Sheet'!$C$5="deutsch",'Katalog-Catalogue'!A126,'Katalog-Catalogue'!A269)</f>
        <v>69</v>
      </c>
      <c r="X73" s="305" t="str">
        <f>IF('Deckblatt-Cover Sheet'!$C$5="deutsch",'Katalog-Catalogue'!B126,'Katalog-Catalogue'!C269)</f>
        <v>Head embossing</v>
      </c>
      <c r="Y73" s="305" t="str">
        <f>IF('Deckblatt-Cover Sheet'!$C$5="deutsch",'Katalog-Catalogue'!C126,'Katalog-Catalogue'!B269)</f>
        <v>Kopf, Prägung</v>
      </c>
    </row>
    <row r="74" spans="1:25" x14ac:dyDescent="0.2">
      <c r="W74" s="304">
        <f>IF('Deckblatt-Cover Sheet'!$C$5="deutsch",'Katalog-Catalogue'!A127,'Katalog-Catalogue'!A270)</f>
        <v>68</v>
      </c>
      <c r="X74" s="305" t="str">
        <f>IF('Deckblatt-Cover Sheet'!$C$5="deutsch",'Katalog-Catalogue'!B127,'Katalog-Catalogue'!C270)</f>
        <v>Head height</v>
      </c>
      <c r="Y74" s="305" t="str">
        <f>IF('Deckblatt-Cover Sheet'!$C$5="deutsch",'Katalog-Catalogue'!C127,'Katalog-Catalogue'!B270)</f>
        <v xml:space="preserve">Kopf, Höhe </v>
      </c>
    </row>
    <row r="75" spans="1:25" x14ac:dyDescent="0.2">
      <c r="W75" s="304">
        <f>IF('Deckblatt-Cover Sheet'!$C$5="deutsch",'Katalog-Catalogue'!A128,'Katalog-Catalogue'!A271)</f>
        <v>59</v>
      </c>
      <c r="X75" s="305" t="str">
        <f>IF('Deckblatt-Cover Sheet'!$C$5="deutsch",'Katalog-Catalogue'!B128,'Katalog-Catalogue'!C271)</f>
        <v>Height</v>
      </c>
      <c r="Y75" s="305" t="str">
        <f>IF('Deckblatt-Cover Sheet'!$C$5="deutsch",'Katalog-Catalogue'!C128,'Katalog-Catalogue'!B271)</f>
        <v xml:space="preserve">Höhe </v>
      </c>
    </row>
    <row r="76" spans="1:25" x14ac:dyDescent="0.2">
      <c r="W76" s="304">
        <f>IF('Deckblatt-Cover Sheet'!$C$5="deutsch",'Katalog-Catalogue'!A129,'Katalog-Catalogue'!A272)</f>
        <v>52</v>
      </c>
      <c r="X76" s="305" t="str">
        <f>IF('Deckblatt-Cover Sheet'!$C$5="deutsch",'Katalog-Catalogue'!B129,'Katalog-Catalogue'!C272)</f>
        <v>Hook height</v>
      </c>
      <c r="Y76" s="305" t="str">
        <f>IF('Deckblatt-Cover Sheet'!$C$5="deutsch",'Katalog-Catalogue'!C129,'Katalog-Catalogue'!B272)</f>
        <v>Haken, Höhe</v>
      </c>
    </row>
    <row r="77" spans="1:25" x14ac:dyDescent="0.2">
      <c r="W77" s="304">
        <f>IF('Deckblatt-Cover Sheet'!$C$5="deutsch",'Katalog-Catalogue'!A130,'Katalog-Catalogue'!A273)</f>
        <v>53</v>
      </c>
      <c r="X77" s="305" t="str">
        <f>IF('Deckblatt-Cover Sheet'!$C$5="deutsch",'Katalog-Catalogue'!B130,'Katalog-Catalogue'!C273)</f>
        <v>Hook inner diameter</v>
      </c>
      <c r="Y77" s="305" t="str">
        <f>IF('Deckblatt-Cover Sheet'!$C$5="deutsch",'Katalog-Catalogue'!C130,'Katalog-Catalogue'!B273)</f>
        <v xml:space="preserve">Haken, Innendurchmesser </v>
      </c>
    </row>
    <row r="78" spans="1:25" x14ac:dyDescent="0.2">
      <c r="W78" s="304">
        <f>IF('Deckblatt-Cover Sheet'!$C$5="deutsch",'Katalog-Catalogue'!A131,'Katalog-Catalogue'!A274)</f>
        <v>28</v>
      </c>
      <c r="X78" s="305" t="str">
        <f>IF('Deckblatt-Cover Sheet'!$C$5="deutsch",'Katalog-Catalogue'!B131,'Katalog-Catalogue'!C274)</f>
        <v>Inner diameter</v>
      </c>
      <c r="Y78" s="305" t="str">
        <f>IF('Deckblatt-Cover Sheet'!$C$5="deutsch",'Katalog-Catalogue'!C131,'Katalog-Catalogue'!B274)</f>
        <v>Durchmesser, Innen</v>
      </c>
    </row>
    <row r="79" spans="1:25" x14ac:dyDescent="0.2">
      <c r="W79" s="304">
        <f>IF('Deckblatt-Cover Sheet'!$C$5="deutsch",'Katalog-Catalogue'!A132,'Katalog-Catalogue'!A275)</f>
        <v>60</v>
      </c>
      <c r="X79" s="305" t="str">
        <f>IF('Deckblatt-Cover Sheet'!$C$5="deutsch",'Katalog-Catalogue'!B132,'Katalog-Catalogue'!C275)</f>
        <v>Inner distance</v>
      </c>
      <c r="Y79" s="305" t="str">
        <f>IF('Deckblatt-Cover Sheet'!$C$5="deutsch",'Katalog-Catalogue'!C132,'Katalog-Catalogue'!B275)</f>
        <v xml:space="preserve">Innenabstand </v>
      </c>
    </row>
    <row r="80" spans="1:25" x14ac:dyDescent="0.2">
      <c r="W80" s="304">
        <f>IF('Deckblatt-Cover Sheet'!$C$5="deutsch",'Katalog-Catalogue'!A133,'Katalog-Catalogue'!A276)</f>
        <v>2</v>
      </c>
      <c r="X80" s="305" t="str">
        <f>IF('Deckblatt-Cover Sheet'!$C$5="deutsch",'Katalog-Catalogue'!B133,'Katalog-Catalogue'!C276)</f>
        <v>Instruction</v>
      </c>
      <c r="Y80" s="305" t="str">
        <f>IF('Deckblatt-Cover Sheet'!$C$5="deutsch",'Katalog-Catalogue'!C133,'Katalog-Catalogue'!B276)</f>
        <v>Anleitung</v>
      </c>
    </row>
    <row r="81" spans="23:25" x14ac:dyDescent="0.2">
      <c r="W81" s="304">
        <f>IF('Deckblatt-Cover Sheet'!$C$5="deutsch",'Katalog-Catalogue'!A134,'Katalog-Catalogue'!A277)</f>
        <v>93</v>
      </c>
      <c r="X81" s="305" t="str">
        <f>IF('Deckblatt-Cover Sheet'!$C$5="deutsch",'Katalog-Catalogue'!B134,'Katalog-Catalogue'!C277)</f>
        <v>Knurl diameter</v>
      </c>
      <c r="Y81" s="305" t="str">
        <f>IF('Deckblatt-Cover Sheet'!$C$5="deutsch",'Katalog-Catalogue'!C134,'Katalog-Catalogue'!B277)</f>
        <v>Rändel, Durchmesser</v>
      </c>
    </row>
    <row r="82" spans="23:25" x14ac:dyDescent="0.2">
      <c r="W82" s="304">
        <f>IF('Deckblatt-Cover Sheet'!$C$5="deutsch",'Katalog-Catalogue'!A135,'Katalog-Catalogue'!A278)</f>
        <v>94</v>
      </c>
      <c r="X82" s="305" t="str">
        <f>IF('Deckblatt-Cover Sheet'!$C$5="deutsch",'Katalog-Catalogue'!B135,'Katalog-Catalogue'!C278)</f>
        <v>Knurl length</v>
      </c>
      <c r="Y82" s="305" t="str">
        <f>IF('Deckblatt-Cover Sheet'!$C$5="deutsch",'Katalog-Catalogue'!C135,'Katalog-Catalogue'!B278)</f>
        <v xml:space="preserve">Rändel, Länge </v>
      </c>
    </row>
    <row r="83" spans="23:25" x14ac:dyDescent="0.2">
      <c r="W83" s="304">
        <f>IF('Deckblatt-Cover Sheet'!$C$5="deutsch",'Katalog-Catalogue'!A136,'Katalog-Catalogue'!A279)</f>
        <v>35</v>
      </c>
      <c r="X83" s="305" t="str">
        <f>IF('Deckblatt-Cover Sheet'!$C$5="deutsch",'Katalog-Catalogue'!B136,'Katalog-Catalogue'!C279)</f>
        <v>Label according to SAP</v>
      </c>
      <c r="Y83" s="305" t="str">
        <f>IF('Deckblatt-Cover Sheet'!$C$5="deutsch",'Katalog-Catalogue'!C136,'Katalog-Catalogue'!B279)</f>
        <v>Etikett lt.SAP</v>
      </c>
    </row>
    <row r="84" spans="23:25" x14ac:dyDescent="0.2">
      <c r="W84" s="304">
        <f>IF('Deckblatt-Cover Sheet'!$C$5="deutsch",'Katalog-Catalogue'!A137,'Katalog-Catalogue'!A280)</f>
        <v>70</v>
      </c>
      <c r="X84" s="305" t="str">
        <f>IF('Deckblatt-Cover Sheet'!$C$5="deutsch",'Katalog-Catalogue'!B137,'Katalog-Catalogue'!C280)</f>
        <v>Length</v>
      </c>
      <c r="Y84" s="305" t="str">
        <f>IF('Deckblatt-Cover Sheet'!$C$5="deutsch",'Katalog-Catalogue'!C137,'Katalog-Catalogue'!B280)</f>
        <v xml:space="preserve">Länge </v>
      </c>
    </row>
    <row r="85" spans="23:25" x14ac:dyDescent="0.2">
      <c r="W85" s="304">
        <f>IF('Deckblatt-Cover Sheet'!$C$5="deutsch",'Katalog-Catalogue'!A138,'Katalog-Catalogue'!A281)</f>
        <v>42</v>
      </c>
      <c r="X85" s="305" t="str">
        <f>IF('Deckblatt-Cover Sheet'!$C$5="deutsch",'Katalog-Catalogue'!B138,'Katalog-Catalogue'!C281)</f>
        <v>Length in total</v>
      </c>
      <c r="Y85" s="305" t="str">
        <f>IF('Deckblatt-Cover Sheet'!$C$5="deutsch",'Katalog-Catalogue'!C138,'Katalog-Catalogue'!B281)</f>
        <v xml:space="preserve">Gesamtlänge </v>
      </c>
    </row>
    <row r="86" spans="23:25" x14ac:dyDescent="0.2">
      <c r="W86" s="304">
        <f>IF('Deckblatt-Cover Sheet'!$C$5="deutsch",'Katalog-Catalogue'!A139,'Katalog-Catalogue'!A282)</f>
        <v>72</v>
      </c>
      <c r="X86" s="305" t="str">
        <f>IF('Deckblatt-Cover Sheet'!$C$5="deutsch",'Katalog-Catalogue'!B139,'Katalog-Catalogue'!C282)</f>
        <v xml:space="preserve">Length postition, straight </v>
      </c>
      <c r="Y86" s="305" t="str">
        <f>IF('Deckblatt-Cover Sheet'!$C$5="deutsch",'Katalog-Catalogue'!C139,'Katalog-Catalogue'!B282)</f>
        <v>Längenposition, Geradenschnittpunkt</v>
      </c>
    </row>
    <row r="87" spans="23:25" x14ac:dyDescent="0.2">
      <c r="W87" s="304">
        <f>IF('Deckblatt-Cover Sheet'!$C$5="deutsch",'Katalog-Catalogue'!A140,'Katalog-Catalogue'!A283)</f>
        <v>71</v>
      </c>
      <c r="X87" s="305" t="str">
        <f>IF('Deckblatt-Cover Sheet'!$C$5="deutsch",'Katalog-Catalogue'!B140,'Katalog-Catalogue'!C283)</f>
        <v>Length, cylindric</v>
      </c>
      <c r="Y87" s="305" t="str">
        <f>IF('Deckblatt-Cover Sheet'!$C$5="deutsch",'Katalog-Catalogue'!C140,'Katalog-Catalogue'!B283)</f>
        <v>Länge, zylindrisch</v>
      </c>
    </row>
    <row r="88" spans="23:25" x14ac:dyDescent="0.2">
      <c r="W88" s="304">
        <f>IF('Deckblatt-Cover Sheet'!$C$5="deutsch",'Katalog-Catalogue'!A141,'Katalog-Catalogue'!A284)</f>
        <v>78</v>
      </c>
      <c r="X88" s="305" t="str">
        <f>IF('Deckblatt-Cover Sheet'!$C$5="deutsch",'Katalog-Catalogue'!B141,'Katalog-Catalogue'!C284)</f>
        <v>Material test</v>
      </c>
      <c r="Y88" s="305" t="str">
        <f>IF('Deckblatt-Cover Sheet'!$C$5="deutsch",'Katalog-Catalogue'!C141,'Katalog-Catalogue'!B284)</f>
        <v>Materialprüfung</v>
      </c>
    </row>
    <row r="89" spans="23:25" x14ac:dyDescent="0.2">
      <c r="W89" s="304">
        <f>IF('Deckblatt-Cover Sheet'!$C$5="deutsch",'Katalog-Catalogue'!A142,'Katalog-Catalogue'!A285)</f>
        <v>54</v>
      </c>
      <c r="X89" s="305" t="str">
        <f>IF('Deckblatt-Cover Sheet'!$C$5="deutsch",'Katalog-Catalogue'!B142,'Katalog-Catalogue'!C285)</f>
        <v>Neck diameter</v>
      </c>
      <c r="Y89" s="305" t="str">
        <f>IF('Deckblatt-Cover Sheet'!$C$5="deutsch",'Katalog-Catalogue'!C142,'Katalog-Catalogue'!B285)</f>
        <v>Hals, Durchmesser</v>
      </c>
    </row>
    <row r="90" spans="23:25" x14ac:dyDescent="0.2">
      <c r="W90" s="304">
        <f>IF('Deckblatt-Cover Sheet'!$C$5="deutsch",'Katalog-Catalogue'!A143,'Katalog-Catalogue'!A286)</f>
        <v>55</v>
      </c>
      <c r="X90" s="305" t="str">
        <f>IF('Deckblatt-Cover Sheet'!$C$5="deutsch",'Katalog-Catalogue'!B143,'Katalog-Catalogue'!C286)</f>
        <v>Neck length</v>
      </c>
      <c r="Y90" s="305" t="str">
        <f>IF('Deckblatt-Cover Sheet'!$C$5="deutsch",'Katalog-Catalogue'!C143,'Katalog-Catalogue'!B286)</f>
        <v>Hals, Länge</v>
      </c>
    </row>
    <row r="91" spans="23:25" x14ac:dyDescent="0.2">
      <c r="W91" s="304">
        <f>IF('Deckblatt-Cover Sheet'!$C$5="deutsch",'Katalog-Catalogue'!A144,'Katalog-Catalogue'!A287)</f>
        <v>79</v>
      </c>
      <c r="X91" s="305" t="str">
        <f>IF('Deckblatt-Cover Sheet'!$C$5="deutsch",'Katalog-Catalogue'!B144,'Katalog-Catalogue'!C287)</f>
        <v>Nut height</v>
      </c>
      <c r="Y91" s="305" t="str">
        <f>IF('Deckblatt-Cover Sheet'!$C$5="deutsch",'Katalog-Catalogue'!C144,'Katalog-Catalogue'!B287)</f>
        <v>Mutter, Höhe</v>
      </c>
    </row>
    <row r="92" spans="23:25" x14ac:dyDescent="0.2">
      <c r="W92" s="304">
        <f>IF('Deckblatt-Cover Sheet'!$C$5="deutsch",'Katalog-Catalogue'!A145,'Katalog-Catalogue'!A288)</f>
        <v>80</v>
      </c>
      <c r="X92" s="305" t="str">
        <f>IF('Deckblatt-Cover Sheet'!$C$5="deutsch",'Katalog-Catalogue'!B145,'Katalog-Catalogue'!C288)</f>
        <v>Opening width</v>
      </c>
      <c r="Y92" s="305" t="str">
        <f>IF('Deckblatt-Cover Sheet'!$C$5="deutsch",'Katalog-Catalogue'!C145,'Katalog-Catalogue'!B288)</f>
        <v>Öffnungsmaß</v>
      </c>
    </row>
    <row r="93" spans="23:25" x14ac:dyDescent="0.2">
      <c r="W93" s="304">
        <f>IF('Deckblatt-Cover Sheet'!$C$5="deutsch",'Katalog-Catalogue'!A146,'Katalog-Catalogue'!A289)</f>
        <v>26</v>
      </c>
      <c r="X93" s="305" t="str">
        <f>IF('Deckblatt-Cover Sheet'!$C$5="deutsch",'Katalog-Catalogue'!B146,'Katalog-Catalogue'!C289)</f>
        <v>Outer diameter</v>
      </c>
      <c r="Y93" s="305" t="str">
        <f>IF('Deckblatt-Cover Sheet'!$C$5="deutsch",'Katalog-Catalogue'!C146,'Katalog-Catalogue'!B289)</f>
        <v>Durchmesser, Außen</v>
      </c>
    </row>
    <row r="94" spans="23:25" x14ac:dyDescent="0.2">
      <c r="W94" s="304">
        <f>IF('Deckblatt-Cover Sheet'!$C$5="deutsch",'Katalog-Catalogue'!A147,'Katalog-Catalogue'!A290)</f>
        <v>118</v>
      </c>
      <c r="X94" s="305" t="str">
        <f>IF('Deckblatt-Cover Sheet'!$C$5="deutsch",'Katalog-Catalogue'!B147,'Katalog-Catalogue'!C290)</f>
        <v>Packing without damage</v>
      </c>
      <c r="Y94" s="305" t="str">
        <f>IF('Deckblatt-Cover Sheet'!$C$5="deutsch",'Katalog-Catalogue'!C147,'Katalog-Catalogue'!B290)</f>
        <v>Verpackung ohne Beschädigung</v>
      </c>
    </row>
    <row r="95" spans="23:25" x14ac:dyDescent="0.2">
      <c r="W95" s="304">
        <f>IF('Deckblatt-Cover Sheet'!$C$5="deutsch",'Katalog-Catalogue'!A148,'Katalog-Catalogue'!A291)</f>
        <v>81</v>
      </c>
      <c r="X95" s="305" t="str">
        <f>IF('Deckblatt-Cover Sheet'!$C$5="deutsch",'Katalog-Catalogue'!B148,'Katalog-Catalogue'!C291)</f>
        <v>Parallelism</v>
      </c>
      <c r="Y95" s="305" t="str">
        <f>IF('Deckblatt-Cover Sheet'!$C$5="deutsch",'Katalog-Catalogue'!C148,'Katalog-Catalogue'!B291)</f>
        <v xml:space="preserve">Parallelität </v>
      </c>
    </row>
    <row r="96" spans="23:25" x14ac:dyDescent="0.2">
      <c r="W96" s="304">
        <f>IF('Deckblatt-Cover Sheet'!$C$5="deutsch",'Katalog-Catalogue'!A149,'Katalog-Catalogue'!A292)</f>
        <v>82</v>
      </c>
      <c r="X96" s="305" t="str">
        <f>IF('Deckblatt-Cover Sheet'!$C$5="deutsch",'Katalog-Catalogue'!B149,'Katalog-Catalogue'!C292)</f>
        <v>Passivation</v>
      </c>
      <c r="Y96" s="305" t="str">
        <f>IF('Deckblatt-Cover Sheet'!$C$5="deutsch",'Katalog-Catalogue'!C149,'Katalog-Catalogue'!B292)</f>
        <v>Passivierung</v>
      </c>
    </row>
    <row r="97" spans="23:25" x14ac:dyDescent="0.2">
      <c r="W97" s="304">
        <f>IF('Deckblatt-Cover Sheet'!$C$5="deutsch",'Katalog-Catalogue'!A150,'Katalog-Catalogue'!A293)</f>
        <v>96</v>
      </c>
      <c r="X97" s="305" t="str">
        <f>IF('Deckblatt-Cover Sheet'!$C$5="deutsch",'Katalog-Catalogue'!B150,'Katalog-Catalogue'!C293)</f>
        <v>Perpendicularity</v>
      </c>
      <c r="Y97" s="305" t="str">
        <f>IF('Deckblatt-Cover Sheet'!$C$5="deutsch",'Katalog-Catalogue'!C150,'Katalog-Catalogue'!B293)</f>
        <v>Rechtwinkligkeit</v>
      </c>
    </row>
    <row r="98" spans="23:25" x14ac:dyDescent="0.2">
      <c r="W98" s="304">
        <f>IF('Deckblatt-Cover Sheet'!$C$5="deutsch",'Katalog-Catalogue'!A151,'Katalog-Catalogue'!A294)</f>
        <v>84</v>
      </c>
      <c r="X98" s="305" t="str">
        <f>IF('Deckblatt-Cover Sheet'!$C$5="deutsch",'Katalog-Catalogue'!B151,'Katalog-Catalogue'!C294)</f>
        <v>Phillips depth</v>
      </c>
      <c r="Y98" s="305" t="str">
        <f>IF('Deckblatt-Cover Sheet'!$C$5="deutsch",'Katalog-Catalogue'!C151,'Katalog-Catalogue'!B294)</f>
        <v>Phillips, Tiefe</v>
      </c>
    </row>
    <row r="99" spans="23:25" x14ac:dyDescent="0.2">
      <c r="W99" s="304">
        <f>IF('Deckblatt-Cover Sheet'!$C$5="deutsch",'Katalog-Catalogue'!A152,'Katalog-Catalogue'!A295)</f>
        <v>83</v>
      </c>
      <c r="X99" s="305" t="str">
        <f>IF('Deckblatt-Cover Sheet'!$C$5="deutsch",'Katalog-Catalogue'!B152,'Katalog-Catalogue'!C295)</f>
        <v xml:space="preserve">Phillips form and fit </v>
      </c>
      <c r="Y99" s="305" t="str">
        <f>IF('Deckblatt-Cover Sheet'!$C$5="deutsch",'Katalog-Catalogue'!C152,'Katalog-Catalogue'!B295)</f>
        <v>Phillips, Form und Sitz</v>
      </c>
    </row>
    <row r="100" spans="23:25" x14ac:dyDescent="0.2">
      <c r="W100" s="304">
        <f>IF('Deckblatt-Cover Sheet'!$C$5="deutsch",'Katalog-Catalogue'!A153,'Katalog-Catalogue'!A296)</f>
        <v>1</v>
      </c>
      <c r="X100" s="305" t="str">
        <f>IF('Deckblatt-Cover Sheet'!$C$5="deutsch",'Katalog-Catalogue'!B153,'Katalog-Catalogue'!C296)</f>
        <v>Pitch</v>
      </c>
      <c r="Y100" s="305" t="str">
        <f>IF('Deckblatt-Cover Sheet'!$C$5="deutsch",'Katalog-Catalogue'!C153,'Katalog-Catalogue'!B296)</f>
        <v>Abstandsmaß</v>
      </c>
    </row>
    <row r="101" spans="23:25" x14ac:dyDescent="0.2">
      <c r="W101" s="304">
        <f>IF('Deckblatt-Cover Sheet'!$C$5="deutsch",'Katalog-Catalogue'!A154,'Katalog-Catalogue'!A297)</f>
        <v>85</v>
      </c>
      <c r="X101" s="305" t="str">
        <f>IF('Deckblatt-Cover Sheet'!$C$5="deutsch",'Katalog-Catalogue'!B154,'Katalog-Catalogue'!C297)</f>
        <v>Position</v>
      </c>
      <c r="Y101" s="305" t="str">
        <f>IF('Deckblatt-Cover Sheet'!$C$5="deutsch",'Katalog-Catalogue'!C154,'Katalog-Catalogue'!B297)</f>
        <v>Position</v>
      </c>
    </row>
    <row r="102" spans="23:25" x14ac:dyDescent="0.2">
      <c r="W102" s="304">
        <f>IF('Deckblatt-Cover Sheet'!$C$5="deutsch",'Katalog-Catalogue'!A155,'Katalog-Catalogue'!A298)</f>
        <v>87</v>
      </c>
      <c r="X102" s="305" t="str">
        <f>IF('Deckblatt-Cover Sheet'!$C$5="deutsch",'Katalog-Catalogue'!B155,'Katalog-Catalogue'!C298)</f>
        <v>Pozi depth</v>
      </c>
      <c r="Y102" s="305" t="str">
        <f>IF('Deckblatt-Cover Sheet'!$C$5="deutsch",'Katalog-Catalogue'!C155,'Katalog-Catalogue'!B298)</f>
        <v>Pozi, Tiefe</v>
      </c>
    </row>
    <row r="103" spans="23:25" x14ac:dyDescent="0.2">
      <c r="W103" s="304">
        <f>IF('Deckblatt-Cover Sheet'!$C$5="deutsch",'Katalog-Catalogue'!A156,'Katalog-Catalogue'!A299)</f>
        <v>86</v>
      </c>
      <c r="X103" s="305" t="str">
        <f>IF('Deckblatt-Cover Sheet'!$C$5="deutsch",'Katalog-Catalogue'!B156,'Katalog-Catalogue'!C299)</f>
        <v xml:space="preserve">Pozi form and fit </v>
      </c>
      <c r="Y103" s="305" t="str">
        <f>IF('Deckblatt-Cover Sheet'!$C$5="deutsch",'Katalog-Catalogue'!C156,'Katalog-Catalogue'!B299)</f>
        <v>Pozi, Form und Sitz</v>
      </c>
    </row>
    <row r="104" spans="23:25" x14ac:dyDescent="0.2">
      <c r="W104" s="304">
        <f>IF('Deckblatt-Cover Sheet'!$C$5="deutsch",'Katalog-Catalogue'!A157,'Katalog-Catalogue'!A300)</f>
        <v>89</v>
      </c>
      <c r="X104" s="305" t="str">
        <f>IF('Deckblatt-Cover Sheet'!$C$5="deutsch",'Katalog-Catalogue'!B157,'Katalog-Catalogue'!C300)</f>
        <v>Profile any surface</v>
      </c>
      <c r="Y104" s="305" t="str">
        <f>IF('Deckblatt-Cover Sheet'!$C$5="deutsch",'Katalog-Catalogue'!C157,'Katalog-Catalogue'!B300)</f>
        <v>Profil einer beliebigen Fläche</v>
      </c>
    </row>
    <row r="105" spans="23:25" x14ac:dyDescent="0.2">
      <c r="W105" s="304">
        <f>IF('Deckblatt-Cover Sheet'!$C$5="deutsch",'Katalog-Catalogue'!A158,'Katalog-Catalogue'!A301)</f>
        <v>90</v>
      </c>
      <c r="X105" s="305" t="str">
        <f>IF('Deckblatt-Cover Sheet'!$C$5="deutsch",'Katalog-Catalogue'!B158,'Katalog-Catalogue'!C301)</f>
        <v>Proof Load</v>
      </c>
      <c r="Y105" s="305" t="str">
        <f>IF('Deckblatt-Cover Sheet'!$C$5="deutsch",'Katalog-Catalogue'!C158,'Katalog-Catalogue'!B301)</f>
        <v>Prüfkraft</v>
      </c>
    </row>
    <row r="106" spans="23:25" x14ac:dyDescent="0.2">
      <c r="W106" s="304">
        <f>IF('Deckblatt-Cover Sheet'!$C$5="deutsch",'Katalog-Catalogue'!A159,'Katalog-Catalogue'!A302)</f>
        <v>77</v>
      </c>
      <c r="X106" s="305" t="str">
        <f>IF('Deckblatt-Cover Sheet'!$C$5="deutsch",'Katalog-Catalogue'!B159,'Katalog-Catalogue'!C302)</f>
        <v>Punched holes according to drawing</v>
      </c>
      <c r="Y106" s="305" t="str">
        <f>IF('Deckblatt-Cover Sheet'!$C$5="deutsch",'Katalog-Catalogue'!C159,'Katalog-Catalogue'!B302)</f>
        <v>Lochungen lt. Zeichnung</v>
      </c>
    </row>
    <row r="107" spans="23:25" x14ac:dyDescent="0.2">
      <c r="W107" s="304">
        <f>IF('Deckblatt-Cover Sheet'!$C$5="deutsch",'Katalog-Catalogue'!A160,'Katalog-Catalogue'!A303)</f>
        <v>91</v>
      </c>
      <c r="X107" s="305" t="str">
        <f>IF('Deckblatt-Cover Sheet'!$C$5="deutsch",'Katalog-Catalogue'!B160,'Katalog-Catalogue'!C303)</f>
        <v>Radius</v>
      </c>
      <c r="Y107" s="305" t="str">
        <f>IF('Deckblatt-Cover Sheet'!$C$5="deutsch",'Katalog-Catalogue'!C160,'Katalog-Catalogue'!B303)</f>
        <v>Radius</v>
      </c>
    </row>
    <row r="108" spans="23:25" x14ac:dyDescent="0.2">
      <c r="W108" s="304">
        <f>IF('Deckblatt-Cover Sheet'!$C$5="deutsch",'Katalog-Catalogue'!A161,'Katalog-Catalogue'!A304)</f>
        <v>92</v>
      </c>
      <c r="X108" s="305" t="str">
        <f>IF('Deckblatt-Cover Sheet'!$C$5="deutsch",'Katalog-Catalogue'!B161,'Katalog-Catalogue'!C304)</f>
        <v>Radius, central point</v>
      </c>
      <c r="Y108" s="305" t="str">
        <f>IF('Deckblatt-Cover Sheet'!$C$5="deutsch",'Katalog-Catalogue'!C161,'Katalog-Catalogue'!B304)</f>
        <v>Radius, Mittelpunkt</v>
      </c>
    </row>
    <row r="109" spans="23:25" x14ac:dyDescent="0.2">
      <c r="W109" s="304">
        <f>IF('Deckblatt-Cover Sheet'!$C$5="deutsch",'Katalog-Catalogue'!A162,'Katalog-Catalogue'!A305)</f>
        <v>34</v>
      </c>
      <c r="X109" s="305" t="str">
        <f>IF('Deckblatt-Cover Sheet'!$C$5="deutsch",'Katalog-Catalogue'!B162,'Katalog-Catalogue'!C305)</f>
        <v>Recess diameter</v>
      </c>
      <c r="Y109" s="305" t="str">
        <f>IF('Deckblatt-Cover Sheet'!$C$5="deutsch",'Katalog-Catalogue'!C162,'Katalog-Catalogue'!B305)</f>
        <v>Einstich, Durchmesser</v>
      </c>
    </row>
    <row r="110" spans="23:25" x14ac:dyDescent="0.2">
      <c r="W110" s="304">
        <f>IF('Deckblatt-Cover Sheet'!$C$5="deutsch",'Katalog-Catalogue'!A163,'Katalog-Catalogue'!A306)</f>
        <v>97</v>
      </c>
      <c r="X110" s="305" t="str">
        <f>IF('Deckblatt-Cover Sheet'!$C$5="deutsch",'Katalog-Catalogue'!B163,'Katalog-Catalogue'!C306)</f>
        <v>Residue-free</v>
      </c>
      <c r="Y110" s="305" t="str">
        <f>IF('Deckblatt-Cover Sheet'!$C$5="deutsch",'Katalog-Catalogue'!C163,'Katalog-Catalogue'!B306)</f>
        <v>Rückstandsfrei</v>
      </c>
    </row>
    <row r="111" spans="23:25" x14ac:dyDescent="0.2">
      <c r="W111" s="304">
        <f>IF('Deckblatt-Cover Sheet'!$C$5="deutsch",'Katalog-Catalogue'!A164,'Katalog-Catalogue'!A307)</f>
        <v>95</v>
      </c>
      <c r="X111" s="305" t="str">
        <f>IF('Deckblatt-Cover Sheet'!$C$5="deutsch",'Katalog-Catalogue'!B164,'Katalog-Catalogue'!C307)</f>
        <v>Roughness</v>
      </c>
      <c r="Y111" s="305" t="str">
        <f>IF('Deckblatt-Cover Sheet'!$C$5="deutsch",'Katalog-Catalogue'!C164,'Katalog-Catalogue'!B307)</f>
        <v>Rauhigkeit</v>
      </c>
    </row>
    <row r="112" spans="23:25" x14ac:dyDescent="0.2">
      <c r="W112" s="304">
        <f>IF('Deckblatt-Cover Sheet'!$C$5="deutsch",'Katalog-Catalogue'!A165,'Katalog-Catalogue'!A308)</f>
        <v>98</v>
      </c>
      <c r="X112" s="305" t="str">
        <f>IF('Deckblatt-Cover Sheet'!$C$5="deutsch",'Katalog-Catalogue'!B165,'Katalog-Catalogue'!C308)</f>
        <v>Roundness</v>
      </c>
      <c r="Y112" s="305" t="str">
        <f>IF('Deckblatt-Cover Sheet'!$C$5="deutsch",'Katalog-Catalogue'!C165,'Katalog-Catalogue'!B308)</f>
        <v>Rundheit</v>
      </c>
    </row>
    <row r="113" spans="23:25" x14ac:dyDescent="0.2">
      <c r="W113" s="304">
        <f>IF('Deckblatt-Cover Sheet'!$C$5="deutsch",'Katalog-Catalogue'!A166,'Katalog-Catalogue'!A309)</f>
        <v>106</v>
      </c>
      <c r="X113" s="305" t="str">
        <f>IF('Deckblatt-Cover Sheet'!$C$5="deutsch",'Katalog-Catalogue'!B166,'Katalog-Catalogue'!C309)</f>
        <v>Screw locking</v>
      </c>
      <c r="Y113" s="305" t="str">
        <f>IF('Deckblatt-Cover Sheet'!$C$5="deutsch",'Katalog-Catalogue'!C166,'Katalog-Catalogue'!B309)</f>
        <v>Schraubensicherung</v>
      </c>
    </row>
    <row r="114" spans="23:25" x14ac:dyDescent="0.2">
      <c r="W114" s="304">
        <f>IF('Deckblatt-Cover Sheet'!$C$5="deutsch",'Katalog-Catalogue'!A167,'Katalog-Catalogue'!A310)</f>
        <v>99</v>
      </c>
      <c r="X114" s="305" t="str">
        <f>IF('Deckblatt-Cover Sheet'!$C$5="deutsch",'Katalog-Catalogue'!B167,'Katalog-Catalogue'!C310)</f>
        <v>Shaft diameter</v>
      </c>
      <c r="Y114" s="305" t="str">
        <f>IF('Deckblatt-Cover Sheet'!$C$5="deutsch",'Katalog-Catalogue'!C167,'Katalog-Catalogue'!B310)</f>
        <v>Schaft, Durchmesser</v>
      </c>
    </row>
    <row r="115" spans="23:25" x14ac:dyDescent="0.2">
      <c r="W115" s="304">
        <f>IF('Deckblatt-Cover Sheet'!$C$5="deutsch",'Katalog-Catalogue'!A168,'Katalog-Catalogue'!A311)</f>
        <v>100</v>
      </c>
      <c r="X115" s="305" t="str">
        <f>IF('Deckblatt-Cover Sheet'!$C$5="deutsch",'Katalog-Catalogue'!B168,'Katalog-Catalogue'!C311)</f>
        <v>Shaft length</v>
      </c>
      <c r="Y115" s="305" t="str">
        <f>IF('Deckblatt-Cover Sheet'!$C$5="deutsch",'Katalog-Catalogue'!C168,'Katalog-Catalogue'!B311)</f>
        <v xml:space="preserve">Schaft, Länge </v>
      </c>
    </row>
    <row r="116" spans="23:25" x14ac:dyDescent="0.2">
      <c r="W116" s="304">
        <f>IF('Deckblatt-Cover Sheet'!$C$5="deutsch",'Katalog-Catalogue'!A169,'Katalog-Catalogue'!A312)</f>
        <v>39</v>
      </c>
      <c r="X116" s="305" t="str">
        <f>IF('Deckblatt-Cover Sheet'!$C$5="deutsch",'Katalog-Catalogue'!B169,'Katalog-Catalogue'!C312)</f>
        <v>Shank ribs existent</v>
      </c>
      <c r="Y116" s="305" t="str">
        <f>IF('Deckblatt-Cover Sheet'!$C$5="deutsch",'Katalog-Catalogue'!C169,'Katalog-Catalogue'!B312)</f>
        <v>Fräsrippen vorhanden</v>
      </c>
    </row>
    <row r="117" spans="23:25" x14ac:dyDescent="0.2">
      <c r="W117" s="304">
        <f>IF('Deckblatt-Cover Sheet'!$C$5="deutsch",'Katalog-Catalogue'!A170,'Katalog-Catalogue'!A313)</f>
        <v>51</v>
      </c>
      <c r="X117" s="305" t="str">
        <f>IF('Deckblatt-Cover Sheet'!$C$5="deutsch",'Katalog-Catalogue'!B170,'Katalog-Catalogue'!C313)</f>
        <v>Slide coating</v>
      </c>
      <c r="Y117" s="305" t="str">
        <f>IF('Deckblatt-Cover Sheet'!$C$5="deutsch",'Katalog-Catalogue'!C170,'Katalog-Catalogue'!B313)</f>
        <v>Gleitbeschichtung</v>
      </c>
    </row>
    <row r="118" spans="23:25" x14ac:dyDescent="0.2">
      <c r="W118" s="304">
        <f>IF('Deckblatt-Cover Sheet'!$C$5="deutsch",'Katalog-Catalogue'!A171,'Katalog-Catalogue'!A314)</f>
        <v>104</v>
      </c>
      <c r="X118" s="305" t="str">
        <f>IF('Deckblatt-Cover Sheet'!$C$5="deutsch",'Katalog-Catalogue'!B171,'Katalog-Catalogue'!C314)</f>
        <v>Slot length</v>
      </c>
      <c r="Y118" s="305" t="str">
        <f>IF('Deckblatt-Cover Sheet'!$C$5="deutsch",'Katalog-Catalogue'!C171,'Katalog-Catalogue'!B314)</f>
        <v>Schlitz, Länge</v>
      </c>
    </row>
    <row r="119" spans="23:25" x14ac:dyDescent="0.2">
      <c r="W119" s="304">
        <f>IF('Deckblatt-Cover Sheet'!$C$5="deutsch",'Katalog-Catalogue'!A172,'Katalog-Catalogue'!A315)</f>
        <v>103</v>
      </c>
      <c r="X119" s="305" t="str">
        <f>IF('Deckblatt-Cover Sheet'!$C$5="deutsch",'Katalog-Catalogue'!B172,'Katalog-Catalogue'!C315)</f>
        <v>Slot width</v>
      </c>
      <c r="Y119" s="305" t="str">
        <f>IF('Deckblatt-Cover Sheet'!$C$5="deutsch",'Katalog-Catalogue'!C172,'Katalog-Catalogue'!B315)</f>
        <v xml:space="preserve">Schlitz, Breite </v>
      </c>
    </row>
    <row r="120" spans="23:25" x14ac:dyDescent="0.2">
      <c r="W120" s="304">
        <f>IF('Deckblatt-Cover Sheet'!$C$5="deutsch",'Katalog-Catalogue'!A173,'Katalog-Catalogue'!A316)</f>
        <v>74</v>
      </c>
      <c r="X120" s="305" t="str">
        <f>IF('Deckblatt-Cover Sheet'!$C$5="deutsch",'Katalog-Catalogue'!B173,'Katalog-Catalogue'!C316)</f>
        <v>Slotted hole length</v>
      </c>
      <c r="Y120" s="305" t="str">
        <f>IF('Deckblatt-Cover Sheet'!$C$5="deutsch",'Katalog-Catalogue'!C173,'Katalog-Catalogue'!B316)</f>
        <v xml:space="preserve">Langloch, Länge </v>
      </c>
    </row>
    <row r="121" spans="23:25" x14ac:dyDescent="0.2">
      <c r="W121" s="304">
        <f>IF('Deckblatt-Cover Sheet'!$C$5="deutsch",'Katalog-Catalogue'!A174,'Katalog-Catalogue'!A317)</f>
        <v>73</v>
      </c>
      <c r="X121" s="305" t="str">
        <f>IF('Deckblatt-Cover Sheet'!$C$5="deutsch",'Katalog-Catalogue'!B174,'Katalog-Catalogue'!C317)</f>
        <v>Slotted hole width</v>
      </c>
      <c r="Y121" s="305" t="str">
        <f>IF('Deckblatt-Cover Sheet'!$C$5="deutsch",'Katalog-Catalogue'!C174,'Katalog-Catalogue'!B317)</f>
        <v>Langloch, Breite</v>
      </c>
    </row>
    <row r="122" spans="23:25" x14ac:dyDescent="0.2">
      <c r="W122" s="304">
        <f>IF('Deckblatt-Cover Sheet'!$C$5="deutsch",'Katalog-Catalogue'!A175,'Katalog-Catalogue'!A318)</f>
        <v>112</v>
      </c>
      <c r="X122" s="305" t="str">
        <f>IF('Deckblatt-Cover Sheet'!$C$5="deutsch",'Katalog-Catalogue'!B175,'Katalog-Catalogue'!C318)</f>
        <v>Spike form</v>
      </c>
      <c r="Y122" s="305" t="str">
        <f>IF('Deckblatt-Cover Sheet'!$C$5="deutsch",'Katalog-Catalogue'!C175,'Katalog-Catalogue'!B318)</f>
        <v>Spitzenform</v>
      </c>
    </row>
    <row r="123" spans="23:25" x14ac:dyDescent="0.2">
      <c r="W123" s="304">
        <f>IF('Deckblatt-Cover Sheet'!$C$5="deutsch",'Katalog-Catalogue'!A176,'Katalog-Catalogue'!A319)</f>
        <v>41</v>
      </c>
      <c r="X123" s="305" t="str">
        <f>IF('Deckblatt-Cover Sheet'!$C$5="deutsch",'Katalog-Catalogue'!B176,'Katalog-Catalogue'!C319)</f>
        <v>Straigthness</v>
      </c>
      <c r="Y123" s="305" t="str">
        <f>IF('Deckblatt-Cover Sheet'!$C$5="deutsch",'Katalog-Catalogue'!C176,'Katalog-Catalogue'!B319)</f>
        <v>Geradheit</v>
      </c>
    </row>
    <row r="124" spans="23:25" x14ac:dyDescent="0.2">
      <c r="W124" s="304">
        <f>IF('Deckblatt-Cover Sheet'!$C$5="deutsch",'Katalog-Catalogue'!A177,'Katalog-Catalogue'!A320)</f>
        <v>102</v>
      </c>
      <c r="X124" s="305" t="str">
        <f>IF('Deckblatt-Cover Sheet'!$C$5="deutsch",'Katalog-Catalogue'!B177,'Katalog-Catalogue'!C320)</f>
        <v>Strap thickness</v>
      </c>
      <c r="Y124" s="305" t="str">
        <f>IF('Deckblatt-Cover Sheet'!$C$5="deutsch",'Katalog-Catalogue'!C177,'Katalog-Catalogue'!B320)</f>
        <v>Schellenband, Dicke / Stärke</v>
      </c>
    </row>
    <row r="125" spans="23:25" x14ac:dyDescent="0.2">
      <c r="W125" s="304">
        <f>IF('Deckblatt-Cover Sheet'!$C$5="deutsch",'Katalog-Catalogue'!A178,'Katalog-Catalogue'!A321)</f>
        <v>101</v>
      </c>
      <c r="X125" s="305" t="str">
        <f>IF('Deckblatt-Cover Sheet'!$C$5="deutsch",'Katalog-Catalogue'!B178,'Katalog-Catalogue'!C321)</f>
        <v>Strap width</v>
      </c>
      <c r="Y125" s="305" t="str">
        <f>IF('Deckblatt-Cover Sheet'!$C$5="deutsch",'Katalog-Catalogue'!C178,'Katalog-Catalogue'!B321)</f>
        <v>Schellenband, Breite</v>
      </c>
    </row>
    <row r="126" spans="23:25" x14ac:dyDescent="0.2">
      <c r="W126" s="304">
        <f>IF('Deckblatt-Cover Sheet'!$C$5="deutsch",'Katalog-Catalogue'!A179,'Katalog-Catalogue'!A322)</f>
        <v>127</v>
      </c>
      <c r="X126" s="305" t="str">
        <f>IF('Deckblatt-Cover Sheet'!$C$5="deutsch",'Katalog-Catalogue'!B179,'Katalog-Catalogue'!C322)</f>
        <v>Tensile strength</v>
      </c>
      <c r="Y126" s="305" t="str">
        <f>IF('Deckblatt-Cover Sheet'!$C$5="deutsch",'Katalog-Catalogue'!C179,'Katalog-Catalogue'!B322)</f>
        <v xml:space="preserve">Zugfestigkeit </v>
      </c>
    </row>
    <row r="127" spans="23:25" x14ac:dyDescent="0.2">
      <c r="W127" s="304">
        <f>IF('Deckblatt-Cover Sheet'!$C$5="deutsch",'Katalog-Catalogue'!A180,'Katalog-Catalogue'!A323)</f>
        <v>20</v>
      </c>
      <c r="X127" s="305" t="str">
        <f>IF('Deckblatt-Cover Sheet'!$C$5="deutsch",'Katalog-Catalogue'!B180,'Katalog-Catalogue'!C323)</f>
        <v>Thickness</v>
      </c>
      <c r="Y127" s="305" t="str">
        <f>IF('Deckblatt-Cover Sheet'!$C$5="deutsch",'Katalog-Catalogue'!C180,'Katalog-Catalogue'!B323)</f>
        <v>Dicke / Stärke</v>
      </c>
    </row>
    <row r="128" spans="23:25" x14ac:dyDescent="0.2">
      <c r="W128" s="304">
        <f>IF('Deckblatt-Cover Sheet'!$C$5="deutsch",'Katalog-Catalogue'!A181,'Katalog-Catalogue'!A324)</f>
        <v>43</v>
      </c>
      <c r="X128" s="305" t="str">
        <f>IF('Deckblatt-Cover Sheet'!$C$5="deutsch",'Katalog-Catalogue'!B181,'Katalog-Catalogue'!C324)</f>
        <v>Thread and shaft till bulge</v>
      </c>
      <c r="Y128" s="305" t="str">
        <f>IF('Deckblatt-Cover Sheet'!$C$5="deutsch",'Katalog-Catalogue'!C181,'Katalog-Catalogue'!B324)</f>
        <v>Gewinde und Schaft bis Beffe</v>
      </c>
    </row>
    <row r="129" spans="23:25" x14ac:dyDescent="0.2">
      <c r="W129" s="304">
        <f>IF('Deckblatt-Cover Sheet'!$C$5="deutsch",'Katalog-Catalogue'!A182,'Katalog-Catalogue'!A325)</f>
        <v>46</v>
      </c>
      <c r="X129" s="305" t="str">
        <f>IF('Deckblatt-Cover Sheet'!$C$5="deutsch",'Katalog-Catalogue'!B182,'Katalog-Catalogue'!C325)</f>
        <v>Thread, core diameter</v>
      </c>
      <c r="Y129" s="305" t="str">
        <f>IF('Deckblatt-Cover Sheet'!$C$5="deutsch",'Katalog-Catalogue'!C182,'Katalog-Catalogue'!B325)</f>
        <v>Gewinde, Durchmesser, Kern</v>
      </c>
    </row>
    <row r="130" spans="23:25" x14ac:dyDescent="0.2">
      <c r="W130" s="304">
        <f>IF('Deckblatt-Cover Sheet'!$C$5="deutsch",'Katalog-Catalogue'!A183,'Katalog-Catalogue'!A326)</f>
        <v>45</v>
      </c>
      <c r="X130" s="305" t="str">
        <f>IF('Deckblatt-Cover Sheet'!$C$5="deutsch",'Katalog-Catalogue'!B183,'Katalog-Catalogue'!C326)</f>
        <v>Thread, flank diameter</v>
      </c>
      <c r="Y130" s="305" t="str">
        <f>IF('Deckblatt-Cover Sheet'!$C$5="deutsch",'Katalog-Catalogue'!C183,'Katalog-Catalogue'!B326)</f>
        <v>Gewinde, Durchmesser, Flanke</v>
      </c>
    </row>
    <row r="131" spans="23:25" x14ac:dyDescent="0.2">
      <c r="W131" s="304">
        <f>IF('Deckblatt-Cover Sheet'!$C$5="deutsch",'Katalog-Catalogue'!A184,'Katalog-Catalogue'!A327)</f>
        <v>48</v>
      </c>
      <c r="X131" s="305" t="str">
        <f>IF('Deckblatt-Cover Sheet'!$C$5="deutsch",'Katalog-Catalogue'!B184,'Katalog-Catalogue'!C327)</f>
        <v>Thread, length</v>
      </c>
      <c r="Y131" s="305" t="str">
        <f>IF('Deckblatt-Cover Sheet'!$C$5="deutsch",'Katalog-Catalogue'!C184,'Katalog-Catalogue'!B327)</f>
        <v xml:space="preserve">Gewinde, Länge </v>
      </c>
    </row>
    <row r="132" spans="23:25" x14ac:dyDescent="0.2">
      <c r="W132" s="304">
        <f>IF('Deckblatt-Cover Sheet'!$C$5="deutsch",'Katalog-Catalogue'!A185,'Katalog-Catalogue'!A328)</f>
        <v>49</v>
      </c>
      <c r="X132" s="305" t="str">
        <f>IF('Deckblatt-Cover Sheet'!$C$5="deutsch",'Katalog-Catalogue'!B185,'Katalog-Catalogue'!C328)</f>
        <v>Thread, length end to head</v>
      </c>
      <c r="Y132" s="305" t="str">
        <f>IF('Deckblatt-Cover Sheet'!$C$5="deutsch",'Katalog-Catalogue'!C185,'Katalog-Catalogue'!B328)</f>
        <v>Gewinde, Länge Ende bis Kopf</v>
      </c>
    </row>
    <row r="133" spans="23:25" x14ac:dyDescent="0.2">
      <c r="W133" s="304">
        <f>IF('Deckblatt-Cover Sheet'!$C$5="deutsch",'Katalog-Catalogue'!A186,'Katalog-Catalogue'!A329)</f>
        <v>44</v>
      </c>
      <c r="X133" s="305" t="str">
        <f>IF('Deckblatt-Cover Sheet'!$C$5="deutsch",'Katalog-Catalogue'!B186,'Katalog-Catalogue'!C329)</f>
        <v>Thread, outer diameter</v>
      </c>
      <c r="Y133" s="305" t="str">
        <f>IF('Deckblatt-Cover Sheet'!$C$5="deutsch",'Katalog-Catalogue'!C186,'Katalog-Catalogue'!B329)</f>
        <v>Gewinde, Durchmesser, Außen</v>
      </c>
    </row>
    <row r="134" spans="23:25" x14ac:dyDescent="0.2">
      <c r="W134" s="304">
        <f>IF('Deckblatt-Cover Sheet'!$C$5="deutsch",'Katalog-Catalogue'!A187,'Katalog-Catalogue'!A330)</f>
        <v>50</v>
      </c>
      <c r="X134" s="305" t="str">
        <f>IF('Deckblatt-Cover Sheet'!$C$5="deutsch",'Katalog-Catalogue'!B187,'Katalog-Catalogue'!C330)</f>
        <v>Thread, pitch</v>
      </c>
      <c r="Y134" s="305" t="str">
        <f>IF('Deckblatt-Cover Sheet'!$C$5="deutsch",'Katalog-Catalogue'!C187,'Katalog-Catalogue'!B330)</f>
        <v xml:space="preserve">Gewinde, Steigung  </v>
      </c>
    </row>
    <row r="135" spans="23:25" x14ac:dyDescent="0.2">
      <c r="W135" s="304">
        <f>IF('Deckblatt-Cover Sheet'!$C$5="deutsch",'Katalog-Catalogue'!A188,'Katalog-Catalogue'!A331)</f>
        <v>47</v>
      </c>
      <c r="X135" s="305" t="str">
        <f>IF('Deckblatt-Cover Sheet'!$C$5="deutsch",'Katalog-Catalogue'!B188,'Katalog-Catalogue'!C331)</f>
        <v>Thread, well running</v>
      </c>
      <c r="Y135" s="305" t="str">
        <f>IF('Deckblatt-Cover Sheet'!$C$5="deutsch",'Katalog-Catalogue'!C188,'Katalog-Catalogue'!B331)</f>
        <v>Gewinde, Gängigkeit</v>
      </c>
    </row>
    <row r="136" spans="23:25" x14ac:dyDescent="0.2">
      <c r="W136" s="304">
        <f>IF('Deckblatt-Cover Sheet'!$C$5="deutsch",'Katalog-Catalogue'!A189,'Katalog-Catalogue'!A332)</f>
        <v>117</v>
      </c>
      <c r="X136" s="305" t="str">
        <f>IF('Deckblatt-Cover Sheet'!$C$5="deutsch",'Katalog-Catalogue'!B189,'Katalog-Catalogue'!C332)</f>
        <v>Torx depth</v>
      </c>
      <c r="Y136" s="305" t="str">
        <f>IF('Deckblatt-Cover Sheet'!$C$5="deutsch",'Katalog-Catalogue'!C189,'Katalog-Catalogue'!B332)</f>
        <v>Torx, Tiefe</v>
      </c>
    </row>
    <row r="137" spans="23:25" x14ac:dyDescent="0.2">
      <c r="W137" s="304">
        <f>IF('Deckblatt-Cover Sheet'!$C$5="deutsch",'Katalog-Catalogue'!A190,'Katalog-Catalogue'!A333)</f>
        <v>116</v>
      </c>
      <c r="X137" s="305" t="str">
        <f>IF('Deckblatt-Cover Sheet'!$C$5="deutsch",'Katalog-Catalogue'!B190,'Katalog-Catalogue'!C333)</f>
        <v xml:space="preserve">Torx form and fit </v>
      </c>
      <c r="Y137" s="305" t="str">
        <f>IF('Deckblatt-Cover Sheet'!$C$5="deutsch",'Katalog-Catalogue'!C190,'Katalog-Catalogue'!B333)</f>
        <v>Torx, Form und Sitz</v>
      </c>
    </row>
    <row r="138" spans="23:25" x14ac:dyDescent="0.2">
      <c r="W138" s="304">
        <f>IF('Deckblatt-Cover Sheet'!$C$5="deutsch",'Katalog-Catalogue'!A191,'Katalog-Catalogue'!A334)</f>
        <v>76</v>
      </c>
      <c r="X138" s="305" t="str">
        <f>IF('Deckblatt-Cover Sheet'!$C$5="deutsch",'Katalog-Catalogue'!B191,'Katalog-Catalogue'!C334)</f>
        <v>Total run-out</v>
      </c>
      <c r="Y138" s="305" t="str">
        <f>IF('Deckblatt-Cover Sheet'!$C$5="deutsch",'Katalog-Catalogue'!C191,'Katalog-Catalogue'!B334)</f>
        <v>Lauf, Gesamt</v>
      </c>
    </row>
    <row r="139" spans="23:25" x14ac:dyDescent="0.2">
      <c r="W139" s="304">
        <f>IF('Deckblatt-Cover Sheet'!$C$5="deutsch",'Katalog-Catalogue'!A192,'Katalog-Catalogue'!A335)</f>
        <v>109</v>
      </c>
      <c r="X139" s="305" t="str">
        <f>IF('Deckblatt-Cover Sheet'!$C$5="deutsch",'Katalog-Catalogue'!B192,'Katalog-Catalogue'!C335)</f>
        <v>Visual check</v>
      </c>
      <c r="Y139" s="305" t="str">
        <f>IF('Deckblatt-Cover Sheet'!$C$5="deutsch",'Katalog-Catalogue'!C192,'Katalog-Catalogue'!B335)</f>
        <v>Sichtprüfung</v>
      </c>
    </row>
    <row r="140" spans="23:25" x14ac:dyDescent="0.2">
      <c r="W140" s="304">
        <f>IF('Deckblatt-Cover Sheet'!$C$5="deutsch",'Katalog-Catalogue'!A193,'Katalog-Catalogue'!A336)</f>
        <v>120</v>
      </c>
      <c r="X140" s="305" t="str">
        <f>IF('Deckblatt-Cover Sheet'!$C$5="deutsch",'Katalog-Catalogue'!B193,'Katalog-Catalogue'!C336)</f>
        <v>Visual check packaging</v>
      </c>
      <c r="Y140" s="305" t="str">
        <f>IF('Deckblatt-Cover Sheet'!$C$5="deutsch",'Katalog-Catalogue'!C193,'Katalog-Catalogue'!B336)</f>
        <v>Verpackung, Sichtprüfung</v>
      </c>
    </row>
    <row r="141" spans="23:25" x14ac:dyDescent="0.2">
      <c r="W141" s="304">
        <f>IF('Deckblatt-Cover Sheet'!$C$5="deutsch",'Katalog-Catalogue'!A194,'Katalog-Catalogue'!A337)</f>
        <v>108</v>
      </c>
      <c r="X141" s="305" t="str">
        <f>IF('Deckblatt-Cover Sheet'!$C$5="deutsch",'Katalog-Catalogue'!B194,'Katalog-Catalogue'!C337)</f>
        <v>Welding points</v>
      </c>
      <c r="Y141" s="305" t="str">
        <f>IF('Deckblatt-Cover Sheet'!$C$5="deutsch",'Katalog-Catalogue'!C194,'Katalog-Catalogue'!B337)</f>
        <v>Schweißpunkt</v>
      </c>
    </row>
    <row r="142" spans="23:25" x14ac:dyDescent="0.2">
      <c r="W142" s="304">
        <f>IF('Deckblatt-Cover Sheet'!$C$5="deutsch",'Katalog-Catalogue'!A195,'Katalog-Catalogue'!A338)</f>
        <v>107</v>
      </c>
      <c r="X142" s="305" t="str">
        <f>IF('Deckblatt-Cover Sheet'!$C$5="deutsch",'Katalog-Catalogue'!B195,'Katalog-Catalogue'!C338)</f>
        <v>Welding seam</v>
      </c>
      <c r="Y142" s="305" t="str">
        <f>IF('Deckblatt-Cover Sheet'!$C$5="deutsch",'Katalog-Catalogue'!C195,'Katalog-Catalogue'!B338)</f>
        <v>Schweissnaht</v>
      </c>
    </row>
    <row r="143" spans="23:25" x14ac:dyDescent="0.2">
      <c r="W143" s="304">
        <f>IF('Deckblatt-Cover Sheet'!$C$5="deutsch",'Katalog-Catalogue'!A196,'Katalog-Catalogue'!A339)</f>
        <v>13</v>
      </c>
      <c r="X143" s="305" t="str">
        <f>IF('Deckblatt-Cover Sheet'!$C$5="deutsch",'Katalog-Catalogue'!B196,'Katalog-Catalogue'!C339)</f>
        <v>Width</v>
      </c>
      <c r="Y143" s="305" t="str">
        <f>IF('Deckblatt-Cover Sheet'!$C$5="deutsch",'Katalog-Catalogue'!C196,'Katalog-Catalogue'!B339)</f>
        <v xml:space="preserve">Breite </v>
      </c>
    </row>
    <row r="144" spans="23:25" x14ac:dyDescent="0.2">
      <c r="W144" s="304">
        <f>IF('Deckblatt-Cover Sheet'!$C$5="deutsch",'Katalog-Catalogue'!A197,'Katalog-Catalogue'!A340)</f>
        <v>32</v>
      </c>
      <c r="X144" s="305" t="str">
        <f>IF('Deckblatt-Cover Sheet'!$C$5="deutsch",'Katalog-Catalogue'!B197,'Katalog-Catalogue'!C340)</f>
        <v>Width across corners</v>
      </c>
      <c r="Y144" s="305" t="str">
        <f>IF('Deckblatt-Cover Sheet'!$C$5="deutsch",'Katalog-Catalogue'!C197,'Katalog-Catalogue'!B340)</f>
        <v xml:space="preserve">Eckmaß </v>
      </c>
    </row>
    <row r="145" spans="23:25" x14ac:dyDescent="0.2">
      <c r="W145" s="304">
        <f>IF('Deckblatt-Cover Sheet'!$C$5="deutsch",'Katalog-Catalogue'!A198,'Katalog-Catalogue'!A341)</f>
        <v>105</v>
      </c>
      <c r="X145" s="305" t="str">
        <f>IF('Deckblatt-Cover Sheet'!$C$5="deutsch",'Katalog-Catalogue'!B198,'Katalog-Catalogue'!C341)</f>
        <v>Wrench size</v>
      </c>
      <c r="Y145" s="305" t="str">
        <f>IF('Deckblatt-Cover Sheet'!$C$5="deutsch",'Katalog-Catalogue'!C198,'Katalog-Catalogue'!B341)</f>
        <v xml:space="preserve">Schlüsselweite </v>
      </c>
    </row>
    <row r="146" spans="23:25" x14ac:dyDescent="0.2">
      <c r="W146" s="304">
        <f>IF('Deckblatt-Cover Sheet'!$C$5="deutsch",'Katalog-Catalogue'!A199,'Katalog-Catalogue'!A342)</f>
        <v>114</v>
      </c>
      <c r="X146" s="305" t="str">
        <f>IF('Deckblatt-Cover Sheet'!$C$5="deutsch",'Katalog-Catalogue'!B199,'Katalog-Catalogue'!C342)</f>
        <v>Yield strength</v>
      </c>
      <c r="Y146" s="305" t="str">
        <f>IF('Deckblatt-Cover Sheet'!$C$5="deutsch",'Katalog-Catalogue'!C199,'Katalog-Catalogue'!B342)</f>
        <v>Streckgrenze</v>
      </c>
    </row>
    <row r="147" spans="23:25" x14ac:dyDescent="0.2">
      <c r="W147" s="304">
        <f>IF('Deckblatt-Cover Sheet'!$C$5="deutsch",'Katalog-Catalogue'!A200,'Katalog-Catalogue'!A343)</f>
        <v>19</v>
      </c>
      <c r="X147" s="305" t="str">
        <f>IF('Deckblatt-Cover Sheet'!$C$5="deutsch",'Katalog-Catalogue'!B200,'Katalog-Catalogue'!C343)</f>
        <v>Yield stress</v>
      </c>
      <c r="Y147" s="305" t="str">
        <f>IF('Deckblatt-Cover Sheet'!$C$5="deutsch",'Katalog-Catalogue'!C200,'Katalog-Catalogue'!B343)</f>
        <v xml:space="preserve">Dehngrenze </v>
      </c>
    </row>
    <row r="148" spans="23:25" x14ac:dyDescent="0.2">
      <c r="W148" s="304">
        <f>IF('Deckblatt-Cover Sheet'!$C$5="deutsch",'Katalog-Catalogue'!A201,'Katalog-Catalogue'!A344)</f>
        <v>126</v>
      </c>
      <c r="X148" s="305" t="str">
        <f>IF('Deckblatt-Cover Sheet'!$C$5="deutsch",'Katalog-Catalogue'!B201,'Katalog-Catalogue'!C344)</f>
        <v>Zinc coating thickness</v>
      </c>
      <c r="Y148" s="305" t="str">
        <f>IF('Deckblatt-Cover Sheet'!$C$5="deutsch",'Katalog-Catalogue'!C201,'Katalog-Catalogue'!B344)</f>
        <v xml:space="preserve">Zinkschicht, Dicke </v>
      </c>
    </row>
    <row r="149" spans="23:25" x14ac:dyDescent="0.2"/>
    <row r="150" spans="23:25" x14ac:dyDescent="0.2"/>
    <row r="151" spans="23:25" x14ac:dyDescent="0.2"/>
    <row r="152" spans="23:25" x14ac:dyDescent="0.2"/>
    <row r="153" spans="23:25" x14ac:dyDescent="0.2"/>
    <row r="154" spans="23:25" x14ac:dyDescent="0.2"/>
    <row r="155" spans="23:25" x14ac:dyDescent="0.2"/>
    <row r="156" spans="23:25" x14ac:dyDescent="0.2"/>
    <row r="157" spans="23:25" x14ac:dyDescent="0.2"/>
    <row r="158" spans="23:25" x14ac:dyDescent="0.2"/>
    <row r="159" spans="23:25" x14ac:dyDescent="0.2"/>
    <row r="160" spans="23:25"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hidden="1" x14ac:dyDescent="0.2"/>
    <row r="178" hidden="1" x14ac:dyDescent="0.2"/>
    <row r="179" x14ac:dyDescent="0.2"/>
    <row r="180" hidden="1" x14ac:dyDescent="0.2"/>
    <row r="181" hidden="1" x14ac:dyDescent="0.2"/>
    <row r="182" hidden="1" x14ac:dyDescent="0.2"/>
    <row r="183" hidden="1" x14ac:dyDescent="0.2"/>
    <row r="184" hidden="1"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AAB" sheet="1" objects="1" scenarios="1" selectLockedCells="1"/>
  <mergeCells count="192">
    <mergeCell ref="G3:L3"/>
    <mergeCell ref="M3:P3"/>
    <mergeCell ref="Q3:T3"/>
    <mergeCell ref="C6:E6"/>
    <mergeCell ref="H6:I6"/>
    <mergeCell ref="C5:E5"/>
    <mergeCell ref="F5:G5"/>
    <mergeCell ref="F6:G6"/>
    <mergeCell ref="A5:B5"/>
    <mergeCell ref="H5:I5"/>
    <mergeCell ref="Q5:S5"/>
    <mergeCell ref="A6:B6"/>
    <mergeCell ref="J6:L6"/>
    <mergeCell ref="M6:Q6"/>
    <mergeCell ref="M5:P5"/>
    <mergeCell ref="J5:L5"/>
    <mergeCell ref="G43:K43"/>
    <mergeCell ref="G44:K44"/>
    <mergeCell ref="G46:K46"/>
    <mergeCell ref="G56:K56"/>
    <mergeCell ref="G45:K45"/>
    <mergeCell ref="G55:K55"/>
    <mergeCell ref="G47:K47"/>
    <mergeCell ref="L38:M38"/>
    <mergeCell ref="L39:M39"/>
    <mergeCell ref="G34:K34"/>
    <mergeCell ref="G35:K35"/>
    <mergeCell ref="G36:K36"/>
    <mergeCell ref="G37:K37"/>
    <mergeCell ref="G38:K38"/>
    <mergeCell ref="G39:K39"/>
    <mergeCell ref="G40:K40"/>
    <mergeCell ref="G41:K41"/>
    <mergeCell ref="G42:K42"/>
    <mergeCell ref="L55:M55"/>
    <mergeCell ref="L47:M47"/>
    <mergeCell ref="D66:T66"/>
    <mergeCell ref="D62:T62"/>
    <mergeCell ref="D63:T63"/>
    <mergeCell ref="D64:T64"/>
    <mergeCell ref="D65:T65"/>
    <mergeCell ref="G59:K59"/>
    <mergeCell ref="L56:M56"/>
    <mergeCell ref="B55:E55"/>
    <mergeCell ref="B47:E47"/>
    <mergeCell ref="B48:E48"/>
    <mergeCell ref="B50:E50"/>
    <mergeCell ref="B53:E53"/>
    <mergeCell ref="G57:K57"/>
    <mergeCell ref="A61:C61"/>
    <mergeCell ref="G58:K58"/>
    <mergeCell ref="D61:T61"/>
    <mergeCell ref="B42:E42"/>
    <mergeCell ref="B43:E43"/>
    <mergeCell ref="B38:E38"/>
    <mergeCell ref="B59:E59"/>
    <mergeCell ref="B56:E56"/>
    <mergeCell ref="B58:E58"/>
    <mergeCell ref="B46:E46"/>
    <mergeCell ref="B45:E45"/>
    <mergeCell ref="B51:E51"/>
    <mergeCell ref="B52:E52"/>
    <mergeCell ref="B49:E49"/>
    <mergeCell ref="B54:E54"/>
    <mergeCell ref="L59:M59"/>
    <mergeCell ref="L40:M40"/>
    <mergeCell ref="L41:M41"/>
    <mergeCell ref="L57:M57"/>
    <mergeCell ref="L48:M48"/>
    <mergeCell ref="B57:E57"/>
    <mergeCell ref="L45:M45"/>
    <mergeCell ref="L51:M51"/>
    <mergeCell ref="L58:M58"/>
    <mergeCell ref="L49:M49"/>
    <mergeCell ref="L50:M50"/>
    <mergeCell ref="B44:E44"/>
    <mergeCell ref="L42:M42"/>
    <mergeCell ref="B41:E41"/>
    <mergeCell ref="B10:E10"/>
    <mergeCell ref="B12:E12"/>
    <mergeCell ref="B13:E13"/>
    <mergeCell ref="B11:E11"/>
    <mergeCell ref="B37:E37"/>
    <mergeCell ref="B40:E40"/>
    <mergeCell ref="B39:E39"/>
    <mergeCell ref="L43:M43"/>
    <mergeCell ref="L10:M10"/>
    <mergeCell ref="L11:M11"/>
    <mergeCell ref="G30:K30"/>
    <mergeCell ref="G31:K31"/>
    <mergeCell ref="G32:K32"/>
    <mergeCell ref="B31:E31"/>
    <mergeCell ref="B32:E32"/>
    <mergeCell ref="B33:E33"/>
    <mergeCell ref="L33:M33"/>
    <mergeCell ref="G33:K33"/>
    <mergeCell ref="B14:E14"/>
    <mergeCell ref="B34:E34"/>
    <mergeCell ref="B35:E35"/>
    <mergeCell ref="L35:M35"/>
    <mergeCell ref="L36:M36"/>
    <mergeCell ref="L37:M37"/>
    <mergeCell ref="L15:M15"/>
    <mergeCell ref="L16:M16"/>
    <mergeCell ref="B19:E19"/>
    <mergeCell ref="B20:E20"/>
    <mergeCell ref="B21:E21"/>
    <mergeCell ref="B22:E22"/>
    <mergeCell ref="B23:E23"/>
    <mergeCell ref="L17:M17"/>
    <mergeCell ref="L18:M18"/>
    <mergeCell ref="L19:M19"/>
    <mergeCell ref="L20:M20"/>
    <mergeCell ref="L21:M21"/>
    <mergeCell ref="L22:M22"/>
    <mergeCell ref="L23:M23"/>
    <mergeCell ref="G23:K23"/>
    <mergeCell ref="B17:E17"/>
    <mergeCell ref="B28:E28"/>
    <mergeCell ref="B29:E29"/>
    <mergeCell ref="B30:E30"/>
    <mergeCell ref="B36:E36"/>
    <mergeCell ref="L34:M34"/>
    <mergeCell ref="G54:K54"/>
    <mergeCell ref="L44:M44"/>
    <mergeCell ref="L46:M46"/>
    <mergeCell ref="L54:M54"/>
    <mergeCell ref="G52:K52"/>
    <mergeCell ref="L52:M52"/>
    <mergeCell ref="G53:K53"/>
    <mergeCell ref="L53:M53"/>
    <mergeCell ref="G51:K51"/>
    <mergeCell ref="G48:K48"/>
    <mergeCell ref="G49:K49"/>
    <mergeCell ref="G50:K50"/>
    <mergeCell ref="L31:M31"/>
    <mergeCell ref="L32:M32"/>
    <mergeCell ref="V8:V9"/>
    <mergeCell ref="U8:U9"/>
    <mergeCell ref="T8:T9"/>
    <mergeCell ref="G8:K8"/>
    <mergeCell ref="G9:K9"/>
    <mergeCell ref="N8:P8"/>
    <mergeCell ref="F8:F9"/>
    <mergeCell ref="L13:M13"/>
    <mergeCell ref="L14:M14"/>
    <mergeCell ref="G11:K11"/>
    <mergeCell ref="G13:K13"/>
    <mergeCell ref="G12:K12"/>
    <mergeCell ref="L12:M12"/>
    <mergeCell ref="G10:K10"/>
    <mergeCell ref="G14:K14"/>
    <mergeCell ref="B9:E9"/>
    <mergeCell ref="L8:M8"/>
    <mergeCell ref="L24:M24"/>
    <mergeCell ref="L25:M25"/>
    <mergeCell ref="L26:M26"/>
    <mergeCell ref="L27:M27"/>
    <mergeCell ref="L28:M28"/>
    <mergeCell ref="L29:M29"/>
    <mergeCell ref="L30:M30"/>
    <mergeCell ref="B8:E8"/>
    <mergeCell ref="B15:E15"/>
    <mergeCell ref="B16:E16"/>
    <mergeCell ref="B24:E24"/>
    <mergeCell ref="B25:E25"/>
    <mergeCell ref="B26:E26"/>
    <mergeCell ref="B27:E27"/>
    <mergeCell ref="L9:M9"/>
    <mergeCell ref="B18:E18"/>
    <mergeCell ref="G28:K28"/>
    <mergeCell ref="G29:K29"/>
    <mergeCell ref="W1:Z3"/>
    <mergeCell ref="W5:W6"/>
    <mergeCell ref="X5:X6"/>
    <mergeCell ref="Y5:Y6"/>
    <mergeCell ref="Z5:Z6"/>
    <mergeCell ref="G24:K24"/>
    <mergeCell ref="G25:K25"/>
    <mergeCell ref="G26:K26"/>
    <mergeCell ref="G27:K27"/>
    <mergeCell ref="A1:T2"/>
    <mergeCell ref="R6:S6"/>
    <mergeCell ref="A3:F3"/>
    <mergeCell ref="G15:K15"/>
    <mergeCell ref="G16:K16"/>
    <mergeCell ref="G17:K17"/>
    <mergeCell ref="G18:K18"/>
    <mergeCell ref="G19:K19"/>
    <mergeCell ref="G20:K20"/>
    <mergeCell ref="G21:K21"/>
    <mergeCell ref="G22:K22"/>
  </mergeCells>
  <phoneticPr fontId="0" type="noConversion"/>
  <conditionalFormatting sqref="T60">
    <cfRule type="cellIs" dxfId="74" priority="113" stopIfTrue="1" operator="notEqual">
      <formula>"ok"</formula>
    </cfRule>
    <cfRule type="cellIs" dxfId="73" priority="114" stopIfTrue="1" operator="equal">
      <formula>"OK"</formula>
    </cfRule>
  </conditionalFormatting>
  <conditionalFormatting sqref="Q10:Q60 S10:S60 B10:D60">
    <cfRule type="cellIs" dxfId="72" priority="117" stopIfTrue="1" operator="equal">
      <formula>0</formula>
    </cfRule>
  </conditionalFormatting>
  <conditionalFormatting sqref="T6">
    <cfRule type="expression" dxfId="71" priority="124" stopIfTrue="1">
      <formula>$T$6&gt;TODAY()</formula>
    </cfRule>
  </conditionalFormatting>
  <conditionalFormatting sqref="U10:V44 U46:V46 U56:V60">
    <cfRule type="cellIs" dxfId="70" priority="126" stopIfTrue="1" operator="equal">
      <formula>"r"</formula>
    </cfRule>
    <cfRule type="cellIs" dxfId="69" priority="127" stopIfTrue="1" operator="equal">
      <formula>"f+r"</formula>
    </cfRule>
    <cfRule type="cellIs" dxfId="68" priority="128" stopIfTrue="1" operator="equal">
      <formula>"f"</formula>
    </cfRule>
  </conditionalFormatting>
  <conditionalFormatting sqref="G60:M60">
    <cfRule type="expression" dxfId="67" priority="129" stopIfTrue="1">
      <formula>$U60="r"</formula>
    </cfRule>
    <cfRule type="expression" dxfId="66" priority="130" stopIfTrue="1">
      <formula>$U60="f"</formula>
    </cfRule>
    <cfRule type="expression" dxfId="65" priority="131" stopIfTrue="1">
      <formula>$U60="f+r"</formula>
    </cfRule>
  </conditionalFormatting>
  <conditionalFormatting sqref="T10:T59">
    <cfRule type="expression" dxfId="64" priority="132" stopIfTrue="1">
      <formula>NOT((OR(T10="OK",T10="i.O.")))</formula>
    </cfRule>
    <cfRule type="expression" dxfId="63" priority="133" stopIfTrue="1">
      <formula>(OR(T10="OK",T10="i.O."))</formula>
    </cfRule>
  </conditionalFormatting>
  <conditionalFormatting sqref="G10:G11 G59">
    <cfRule type="expression" dxfId="62" priority="134" stopIfTrue="1">
      <formula>OR($U10="rot",$U10="red")</formula>
    </cfRule>
    <cfRule type="expression" dxfId="61" priority="135" stopIfTrue="1">
      <formula>OR($U10="fett",$U10="bold")</formula>
    </cfRule>
    <cfRule type="expression" dxfId="60" priority="136" stopIfTrue="1">
      <formula>OR($U10="fett+rot",$U10="bold+red")</formula>
    </cfRule>
  </conditionalFormatting>
  <conditionalFormatting sqref="H6">
    <cfRule type="expression" dxfId="59" priority="103">
      <formula>$H$6&gt;TODAY()</formula>
    </cfRule>
  </conditionalFormatting>
  <conditionalFormatting sqref="N10:N11 N56:N60">
    <cfRule type="expression" dxfId="58" priority="137" stopIfTrue="1">
      <formula>$N10&gt;P10</formula>
    </cfRule>
  </conditionalFormatting>
  <conditionalFormatting sqref="P10:P44 P46 P56:P60">
    <cfRule type="expression" dxfId="57" priority="139" stopIfTrue="1">
      <formula>$P10&lt;$N10</formula>
    </cfRule>
    <cfRule type="cellIs" dxfId="56" priority="140" stopIfTrue="1" operator="equal">
      <formula>"x"</formula>
    </cfRule>
  </conditionalFormatting>
  <conditionalFormatting sqref="C5">
    <cfRule type="cellIs" dxfId="55" priority="89" stopIfTrue="1" operator="equal">
      <formula>0</formula>
    </cfRule>
  </conditionalFormatting>
  <conditionalFormatting sqref="Q3 G3 H5 M5">
    <cfRule type="cellIs" dxfId="54" priority="90" stopIfTrue="1" operator="equal">
      <formula>0</formula>
    </cfRule>
  </conditionalFormatting>
  <conditionalFormatting sqref="T5">
    <cfRule type="cellIs" dxfId="53" priority="87" operator="equal">
      <formula>0</formula>
    </cfRule>
  </conditionalFormatting>
  <conditionalFormatting sqref="U45:V45">
    <cfRule type="cellIs" dxfId="52" priority="67" stopIfTrue="1" operator="equal">
      <formula>"r"</formula>
    </cfRule>
    <cfRule type="cellIs" dxfId="51" priority="68" stopIfTrue="1" operator="equal">
      <formula>"f+r"</formula>
    </cfRule>
    <cfRule type="cellIs" dxfId="50" priority="69" stopIfTrue="1" operator="equal">
      <formula>"f"</formula>
    </cfRule>
  </conditionalFormatting>
  <conditionalFormatting sqref="P45">
    <cfRule type="expression" dxfId="49" priority="73" stopIfTrue="1">
      <formula>$P45&lt;$N45</formula>
    </cfRule>
    <cfRule type="cellIs" dxfId="48" priority="74" stopIfTrue="1" operator="equal">
      <formula>"x"</formula>
    </cfRule>
  </conditionalFormatting>
  <conditionalFormatting sqref="U54:V54">
    <cfRule type="cellIs" dxfId="47" priority="43" stopIfTrue="1" operator="equal">
      <formula>"r"</formula>
    </cfRule>
    <cfRule type="cellIs" dxfId="46" priority="44" stopIfTrue="1" operator="equal">
      <formula>"f+r"</formula>
    </cfRule>
    <cfRule type="cellIs" dxfId="45" priority="45" stopIfTrue="1" operator="equal">
      <formula>"f"</formula>
    </cfRule>
  </conditionalFormatting>
  <conditionalFormatting sqref="N54">
    <cfRule type="expression" dxfId="44" priority="48" stopIfTrue="1">
      <formula>$N54&gt;P54</formula>
    </cfRule>
  </conditionalFormatting>
  <conditionalFormatting sqref="P54">
    <cfRule type="expression" dxfId="43" priority="49" stopIfTrue="1">
      <formula>$P54&lt;$N54</formula>
    </cfRule>
    <cfRule type="cellIs" dxfId="42" priority="50" stopIfTrue="1" operator="equal">
      <formula>"x"</formula>
    </cfRule>
  </conditionalFormatting>
  <conditionalFormatting sqref="U51:V53 U55:V55">
    <cfRule type="cellIs" dxfId="41" priority="55" stopIfTrue="1" operator="equal">
      <formula>"r"</formula>
    </cfRule>
    <cfRule type="cellIs" dxfId="40" priority="56" stopIfTrue="1" operator="equal">
      <formula>"f+r"</formula>
    </cfRule>
    <cfRule type="cellIs" dxfId="39" priority="57" stopIfTrue="1" operator="equal">
      <formula>"f"</formula>
    </cfRule>
  </conditionalFormatting>
  <conditionalFormatting sqref="N52:N53 N55">
    <cfRule type="expression" dxfId="38" priority="60" stopIfTrue="1">
      <formula>$N52&gt;P52</formula>
    </cfRule>
  </conditionalFormatting>
  <conditionalFormatting sqref="P51:P53 P55">
    <cfRule type="expression" dxfId="37" priority="61" stopIfTrue="1">
      <formula>$P51&lt;$N51</formula>
    </cfRule>
    <cfRule type="cellIs" dxfId="36" priority="62" stopIfTrue="1" operator="equal">
      <formula>"x"</formula>
    </cfRule>
  </conditionalFormatting>
  <conditionalFormatting sqref="U50:V50">
    <cfRule type="cellIs" dxfId="35" priority="19" stopIfTrue="1" operator="equal">
      <formula>"r"</formula>
    </cfRule>
    <cfRule type="cellIs" dxfId="34" priority="20" stopIfTrue="1" operator="equal">
      <formula>"f+r"</formula>
    </cfRule>
    <cfRule type="cellIs" dxfId="33" priority="21" stopIfTrue="1" operator="equal">
      <formula>"f"</formula>
    </cfRule>
  </conditionalFormatting>
  <conditionalFormatting sqref="P50">
    <cfRule type="expression" dxfId="32" priority="25" stopIfTrue="1">
      <formula>$P50&lt;$N50</formula>
    </cfRule>
    <cfRule type="cellIs" dxfId="31" priority="26" stopIfTrue="1" operator="equal">
      <formula>"x"</formula>
    </cfRule>
  </conditionalFormatting>
  <conditionalFormatting sqref="U47:V49">
    <cfRule type="cellIs" dxfId="30" priority="31" stopIfTrue="1" operator="equal">
      <formula>"r"</formula>
    </cfRule>
    <cfRule type="cellIs" dxfId="29" priority="32" stopIfTrue="1" operator="equal">
      <formula>"f+r"</formula>
    </cfRule>
    <cfRule type="cellIs" dxfId="28" priority="33" stopIfTrue="1" operator="equal">
      <formula>"f"</formula>
    </cfRule>
  </conditionalFormatting>
  <conditionalFormatting sqref="P47:P49">
    <cfRule type="expression" dxfId="27" priority="37" stopIfTrue="1">
      <formula>$P47&lt;$N47</formula>
    </cfRule>
    <cfRule type="cellIs" dxfId="26" priority="38" stopIfTrue="1" operator="equal">
      <formula>"x"</formula>
    </cfRule>
  </conditionalFormatting>
  <conditionalFormatting sqref="N12:N51">
    <cfRule type="expression" dxfId="25" priority="12" stopIfTrue="1">
      <formula>$N12&gt;P12</formula>
    </cfRule>
  </conditionalFormatting>
  <conditionalFormatting sqref="G12:G58">
    <cfRule type="expression" dxfId="24" priority="9" stopIfTrue="1">
      <formula>OR($U12="rot",$U12="red")</formula>
    </cfRule>
    <cfRule type="expression" dxfId="23" priority="10" stopIfTrue="1">
      <formula>OR($U12="fett",$U12="bold")</formula>
    </cfRule>
    <cfRule type="expression" dxfId="22" priority="11" stopIfTrue="1">
      <formula>OR($U12="fett+rot",$U12="bold+red")</formula>
    </cfRule>
  </conditionalFormatting>
  <conditionalFormatting sqref="W21:Y148">
    <cfRule type="cellIs" dxfId="21" priority="7" stopIfTrue="1" operator="equal">
      <formula>0</formula>
    </cfRule>
  </conditionalFormatting>
  <conditionalFormatting sqref="X8 W9:X9 X10:X18 W11 W13 W15 W17">
    <cfRule type="cellIs" dxfId="20" priority="4" stopIfTrue="1" operator="equal">
      <formula>0</formula>
    </cfRule>
  </conditionalFormatting>
  <conditionalFormatting sqref="W8 W10 W12 W14 W16 W18">
    <cfRule type="cellIs" dxfId="19" priority="3" stopIfTrue="1" operator="equal">
      <formula>0</formula>
    </cfRule>
  </conditionalFormatting>
  <conditionalFormatting sqref="Y8:Y18">
    <cfRule type="beginsWith" dxfId="18" priority="2" operator="beginsWith" text="0">
      <formula>LEFT(Y8,LEN("0"))="0"</formula>
    </cfRule>
  </conditionalFormatting>
  <conditionalFormatting sqref="Z8:Z18">
    <cfRule type="cellIs" dxfId="17" priority="1" operator="equal">
      <formula>"x"</formula>
    </cfRule>
  </conditionalFormatting>
  <dataValidations count="4">
    <dataValidation type="list" allowBlank="1" showInputMessage="1" showErrorMessage="1" sqref="C6:E6 M6:Q6">
      <formula1>Pruefer</formula1>
    </dataValidation>
    <dataValidation type="list" allowBlank="1" showInputMessage="1" showErrorMessage="1" error="Hier bitte die Prüfmerkmalszahl angeben._x000a__x000a_Please specify the test characteristic number here." sqref="F10:F59">
      <formula1>Merkmalskatalog</formula1>
    </dataValidation>
    <dataValidation type="list" allowBlank="1" showInputMessage="1" showErrorMessage="1" sqref="V60 U10:U60">
      <formula1>Format</formula1>
    </dataValidation>
    <dataValidation type="list" allowBlank="1" showInputMessage="1" showErrorMessage="1" error="Der Prüfmerkmal-Katalog umfasst 110 Elemente; bitte auch keine Buchstaben eingeben" sqref="F60">
      <formula1>Merkmalskatalog</formula1>
    </dataValidation>
  </dataValidations>
  <printOptions horizontalCentered="1"/>
  <pageMargins left="0.39370078740157483" right="0.39370078740157483" top="0.31496062992125984" bottom="0.23622047244094491" header="0.19685039370078741" footer="0.23622047244094491"/>
  <pageSetup paperSize="9" scale="90" orientation="landscape" r:id="rId1"/>
  <headerFooter alignWithMargins="0">
    <oddFooter>&amp;L&amp;6&amp;F&amp;A - erstellt/created 15.12.2010 T-QS/TAS&amp;C&amp;6&amp;N / &amp;P&amp;R&amp;6Gedruckt/printed &amp;D</oddFooter>
    <firstFooter>&amp;F</firstFooter>
  </headerFooter>
  <rowBreaks count="2" manualBreakCount="2">
    <brk id="39" max="19" man="1"/>
    <brk id="67" max="16383" man="1"/>
  </rowBreaks>
  <colBreaks count="1" manualBreakCount="1">
    <brk id="22"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'Katalog-Catalogue'!$N$16:$N$17</xm:f>
          </x14:formula1>
          <xm:sqref>D67</xm:sqref>
        </x14:dataValidation>
        <x14:dataValidation type="list" allowBlank="1" showInputMessage="1" showErrorMessage="1">
          <x14:formula1>
            <xm:f>'Katalog-Catalogue'!$L$14:$L$15</xm:f>
          </x14:formula1>
          <xm:sqref>V10:V59</xm:sqref>
        </x14:dataValidation>
        <x14:dataValidation type="list">
          <x14:formula1>
            <xm:f>'Katalog-Catalogue'!$F$27:$F$54</xm:f>
          </x14:formula1>
          <xm:sqref>Z8:Z18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DE170"/>
  <sheetViews>
    <sheetView showGridLines="0" zoomScale="110" zoomScaleNormal="110" zoomScaleSheetLayoutView="80" workbookViewId="0">
      <pane ySplit="11" topLeftCell="A12" activePane="bottomLeft" state="frozen"/>
      <selection activeCell="M21" sqref="M21"/>
      <selection pane="bottomLeft" activeCell="D27" sqref="D27"/>
    </sheetView>
  </sheetViews>
  <sheetFormatPr baseColWidth="10" defaultColWidth="0" defaultRowHeight="12.75" zeroHeight="1" x14ac:dyDescent="0.2"/>
  <cols>
    <col min="1" max="1" width="3.85546875" style="9" customWidth="1"/>
    <col min="2" max="2" width="33.42578125" style="23" customWidth="1"/>
    <col min="3" max="3" width="4.42578125" style="23" customWidth="1"/>
    <col min="4" max="4" width="6.140625" style="24" customWidth="1"/>
    <col min="5" max="5" width="6.42578125" style="23" customWidth="1"/>
    <col min="6" max="6" width="3.42578125" style="23" customWidth="1"/>
    <col min="7" max="7" width="6.42578125" style="23" customWidth="1"/>
    <col min="8" max="8" width="6.85546875" style="23" customWidth="1"/>
    <col min="9" max="18" width="6.85546875" style="9" customWidth="1"/>
    <col min="19" max="19" width="2.140625" style="9" customWidth="1"/>
    <col min="20" max="27" width="11.42578125" style="9" hidden="1" customWidth="1"/>
    <col min="28" max="109" width="0" style="9" hidden="1" customWidth="1"/>
    <col min="110" max="16384" width="11.42578125" style="9" hidden="1"/>
  </cols>
  <sheetData>
    <row r="1" spans="1:27" s="1" customFormat="1" ht="6.75" customHeight="1" x14ac:dyDescent="0.2">
      <c r="A1" s="553" t="str">
        <f>IF('Deckblatt-Cover Sheet'!$C$5="deutsch",'Katalog-Catalogue'!B4,'Katalog-Catalogue'!C4)</f>
        <v>Fixing systems</v>
      </c>
      <c r="B1" s="554"/>
      <c r="C1" s="554"/>
      <c r="D1" s="554"/>
      <c r="E1" s="554"/>
      <c r="F1" s="554"/>
      <c r="G1" s="554"/>
      <c r="H1" s="554"/>
      <c r="I1" s="554"/>
      <c r="J1" s="554"/>
      <c r="K1" s="554"/>
      <c r="L1" s="554"/>
      <c r="M1" s="554"/>
      <c r="N1" s="555"/>
      <c r="O1" s="556"/>
      <c r="P1" s="556"/>
      <c r="Q1" s="556"/>
      <c r="R1" s="556"/>
    </row>
    <row r="2" spans="1:27" s="1" customFormat="1" ht="12.75" customHeight="1" x14ac:dyDescent="0.2">
      <c r="A2" s="554"/>
      <c r="B2" s="554"/>
      <c r="C2" s="554"/>
      <c r="D2" s="554"/>
      <c r="E2" s="554"/>
      <c r="F2" s="554"/>
      <c r="G2" s="554"/>
      <c r="H2" s="554"/>
      <c r="I2" s="554"/>
      <c r="J2" s="554"/>
      <c r="K2" s="554"/>
      <c r="L2" s="554"/>
      <c r="M2" s="554"/>
      <c r="N2" s="556"/>
      <c r="O2" s="556"/>
      <c r="P2" s="556"/>
      <c r="Q2" s="556"/>
      <c r="R2" s="556"/>
    </row>
    <row r="3" spans="1:27" s="1" customFormat="1" ht="15.75" customHeight="1" x14ac:dyDescent="0.2">
      <c r="A3" s="554"/>
      <c r="B3" s="554"/>
      <c r="C3" s="554"/>
      <c r="D3" s="554"/>
      <c r="E3" s="554"/>
      <c r="F3" s="554"/>
      <c r="G3" s="554"/>
      <c r="H3" s="554"/>
      <c r="I3" s="554"/>
      <c r="J3" s="554"/>
      <c r="K3" s="554"/>
      <c r="L3" s="554"/>
      <c r="M3" s="554"/>
      <c r="N3" s="556"/>
      <c r="O3" s="556"/>
      <c r="P3" s="556"/>
      <c r="Q3" s="556"/>
      <c r="R3" s="556"/>
    </row>
    <row r="4" spans="1:27" s="1" customFormat="1" ht="3" customHeight="1" thickBot="1" x14ac:dyDescent="0.25">
      <c r="A4" s="2"/>
      <c r="B4" s="2"/>
      <c r="C4" s="10"/>
      <c r="D4" s="11"/>
      <c r="E4" s="11"/>
      <c r="F4" s="11"/>
      <c r="G4" s="11"/>
      <c r="H4" s="11"/>
      <c r="I4" s="11"/>
      <c r="J4" s="12"/>
      <c r="K4" s="13"/>
      <c r="L4" s="2"/>
      <c r="M4" s="10"/>
      <c r="N4" s="11"/>
      <c r="O4" s="11"/>
      <c r="P4" s="11"/>
      <c r="Q4" s="11"/>
      <c r="R4" s="11"/>
    </row>
    <row r="5" spans="1:27" ht="21.75" thickTop="1" thickBot="1" x14ac:dyDescent="0.25">
      <c r="A5" s="238"/>
      <c r="B5" s="239" t="str">
        <f>'Deckblatt-Cover Sheet'!A5&amp;" "&amp;'Deckblatt-Cover Sheet'!C5&amp;" "&amp;'Deckblatt-Cover Sheet'!D5</f>
        <v>Test report english for</v>
      </c>
      <c r="C5" s="551" t="str">
        <f>'Deckblatt-Cover Sheet'!F5</f>
        <v>article description</v>
      </c>
      <c r="D5" s="552"/>
      <c r="E5" s="552"/>
      <c r="F5" s="552"/>
      <c r="G5" s="552"/>
      <c r="H5" s="552"/>
      <c r="I5" s="552"/>
      <c r="J5" s="552"/>
      <c r="K5" s="552"/>
      <c r="L5" s="549" t="str">
        <f>'Deckblatt-Cover Sheet'!I5</f>
        <v>fischer article no.</v>
      </c>
      <c r="M5" s="549"/>
      <c r="N5" s="549"/>
      <c r="O5" s="550"/>
      <c r="P5" s="546">
        <f>'Deckblatt-Cover Sheet'!Q5</f>
        <v>0</v>
      </c>
      <c r="Q5" s="547"/>
      <c r="R5" s="548"/>
    </row>
    <row r="6" spans="1:27" s="1" customFormat="1" ht="3" customHeight="1" thickBot="1" x14ac:dyDescent="0.25">
      <c r="A6" s="240"/>
      <c r="B6" s="14"/>
      <c r="C6" s="15"/>
      <c r="D6" s="16"/>
      <c r="E6" s="16"/>
      <c r="F6" s="16"/>
      <c r="G6" s="196"/>
      <c r="H6" s="196"/>
      <c r="I6" s="196"/>
      <c r="J6" s="197"/>
      <c r="K6" s="198"/>
      <c r="L6" s="199"/>
      <c r="M6" s="200"/>
      <c r="N6" s="196"/>
      <c r="O6" s="196"/>
      <c r="P6" s="196"/>
      <c r="Q6" s="16"/>
      <c r="R6" s="241"/>
    </row>
    <row r="7" spans="1:27" x14ac:dyDescent="0.2">
      <c r="A7" s="242"/>
      <c r="B7" s="232" t="str">
        <f>'Deckblatt-Cover Sheet'!A17</f>
        <v>Drawing no.</v>
      </c>
      <c r="C7" s="518">
        <f>'Deckblatt-Cover Sheet'!C17</f>
        <v>0</v>
      </c>
      <c r="D7" s="519"/>
      <c r="E7" s="519"/>
      <c r="F7" s="520"/>
      <c r="G7" s="527" t="str">
        <f>'Deckblatt-Cover Sheet'!A18</f>
        <v>Drawing index/date</v>
      </c>
      <c r="H7" s="528"/>
      <c r="I7" s="528"/>
      <c r="J7" s="569">
        <f>'Deckblatt-Cover Sheet'!C18</f>
        <v>0</v>
      </c>
      <c r="K7" s="570"/>
      <c r="L7" s="570"/>
      <c r="M7" s="571"/>
      <c r="N7" s="566" t="str">
        <f>'Deckblatt-Cover Sheet'!A12</f>
        <v>Order-/project no.</v>
      </c>
      <c r="O7" s="566"/>
      <c r="P7" s="566"/>
      <c r="Q7" s="564">
        <f>'Deckblatt-Cover Sheet'!C12</f>
        <v>0</v>
      </c>
      <c r="R7" s="565"/>
    </row>
    <row r="8" spans="1:27" s="17" customFormat="1" x14ac:dyDescent="0.2">
      <c r="A8" s="243"/>
      <c r="B8" s="233" t="str">
        <f>'PB Übersicht-Report Overview'!A6</f>
        <v>Test by:</v>
      </c>
      <c r="C8" s="569">
        <f>'PB Übersicht-Report Overview'!C6</f>
        <v>0</v>
      </c>
      <c r="D8" s="573"/>
      <c r="E8" s="573"/>
      <c r="F8" s="573"/>
      <c r="G8" s="527" t="str">
        <f>'PB Übersicht-Report Overview'!J6</f>
        <v>Checked by:</v>
      </c>
      <c r="H8" s="528"/>
      <c r="I8" s="528"/>
      <c r="J8" s="572">
        <f>'PB Übersicht-Report Overview'!M6</f>
        <v>0</v>
      </c>
      <c r="K8" s="572"/>
      <c r="L8" s="572"/>
      <c r="M8" s="572"/>
      <c r="N8" s="566" t="str">
        <f>'Deckblatt-Cover Sheet'!A16</f>
        <v>Number tested</v>
      </c>
      <c r="O8" s="566"/>
      <c r="P8" s="566"/>
      <c r="Q8" s="559">
        <f>'Deckblatt-Cover Sheet'!C16</f>
        <v>0</v>
      </c>
      <c r="R8" s="560"/>
      <c r="T8" s="9"/>
      <c r="U8" s="9"/>
      <c r="V8" s="9"/>
      <c r="W8" s="9"/>
      <c r="X8" s="9"/>
      <c r="Y8" s="9"/>
      <c r="Z8" s="9"/>
      <c r="AA8" s="9"/>
    </row>
    <row r="9" spans="1:27" s="1" customFormat="1" ht="3" customHeight="1" thickBot="1" x14ac:dyDescent="0.25">
      <c r="A9" s="244"/>
      <c r="B9" s="2"/>
      <c r="C9" s="10"/>
      <c r="D9" s="11"/>
      <c r="E9" s="11"/>
      <c r="F9" s="11"/>
      <c r="G9" s="11"/>
      <c r="H9" s="11"/>
      <c r="I9" s="11"/>
      <c r="J9" s="216"/>
      <c r="K9" s="217"/>
      <c r="L9" s="218"/>
      <c r="M9" s="219"/>
      <c r="N9" s="11"/>
      <c r="O9" s="11"/>
      <c r="P9" s="11"/>
      <c r="Q9" s="11"/>
      <c r="R9" s="245"/>
      <c r="T9" s="9"/>
      <c r="U9" s="9"/>
      <c r="V9" s="9"/>
      <c r="W9" s="9"/>
    </row>
    <row r="10" spans="1:27" x14ac:dyDescent="0.2">
      <c r="A10" s="246"/>
      <c r="B10" s="557" t="str">
        <f>'PB Übersicht-Report Overview'!B8</f>
        <v>Test characteristic</v>
      </c>
      <c r="C10" s="567" t="str">
        <f>IF('Deckblatt-Cover Sheet'!C5="deutsch",'Katalog-Catalogue'!B32,'Katalog-Catalogue'!C32)</f>
        <v>Cat no.</v>
      </c>
      <c r="D10" s="234" t="str">
        <f>IF('Deckblatt-Cover Sheet'!$C$5="deutsch",'Katalog-Catalogue'!B33,'Katalog-Catalogue'!C33)</f>
        <v>Test</v>
      </c>
      <c r="E10" s="220"/>
      <c r="F10" s="221" t="str">
        <f>'PB Übersicht-Report Overview'!N8</f>
        <v xml:space="preserve">Specified value </v>
      </c>
      <c r="G10" s="222"/>
      <c r="H10" s="223"/>
      <c r="I10" s="224"/>
      <c r="J10" s="225"/>
      <c r="K10" s="226"/>
      <c r="L10" s="227" t="str">
        <f>'PB Übersicht-Report Overview'!R8</f>
        <v xml:space="preserve">Actual values </v>
      </c>
      <c r="M10" s="228"/>
      <c r="N10" s="229"/>
      <c r="O10" s="230"/>
      <c r="P10" s="226"/>
      <c r="Q10" s="226"/>
      <c r="R10" s="247"/>
    </row>
    <row r="11" spans="1:27" ht="13.5" thickBot="1" x14ac:dyDescent="0.25">
      <c r="A11" s="248" t="str">
        <f>'PB Übersicht-Report Overview'!A9</f>
        <v>No.</v>
      </c>
      <c r="B11" s="558"/>
      <c r="C11" s="568"/>
      <c r="D11" s="235" t="str">
        <f>IF('Deckblatt-Cover Sheet'!$C$5="deutsch",'Katalog-Catalogue'!B34,'Katalog-Catalogue'!C34)</f>
        <v>equip.</v>
      </c>
      <c r="E11" s="19" t="str">
        <f>'PB Übersicht-Report Overview'!N9</f>
        <v>Min.</v>
      </c>
      <c r="F11" s="18"/>
      <c r="G11" s="19" t="str">
        <f>'PB Übersicht-Report Overview'!P9</f>
        <v>Max.</v>
      </c>
      <c r="H11" s="39" t="str">
        <f>IF('Deckblatt-Cover Sheet'!$C$5="deutsch",'Katalog-Catalogue'!B48,'Katalog-Catalogue'!C48)</f>
        <v>Xbar</v>
      </c>
      <c r="I11" s="20">
        <v>1</v>
      </c>
      <c r="J11" s="21">
        <v>2</v>
      </c>
      <c r="K11" s="22">
        <v>3</v>
      </c>
      <c r="L11" s="22">
        <v>4</v>
      </c>
      <c r="M11" s="22">
        <v>5</v>
      </c>
      <c r="N11" s="22">
        <v>6</v>
      </c>
      <c r="O11" s="22">
        <v>7</v>
      </c>
      <c r="P11" s="22">
        <v>8</v>
      </c>
      <c r="Q11" s="22">
        <v>9</v>
      </c>
      <c r="R11" s="249">
        <v>10</v>
      </c>
    </row>
    <row r="12" spans="1:27" s="53" customFormat="1" x14ac:dyDescent="0.2">
      <c r="A12" s="250">
        <f>'PB Übersicht-Report Overview'!A10</f>
        <v>1</v>
      </c>
      <c r="B12" s="81" t="str">
        <f>'PB Übersicht-Report Overview'!B10</f>
        <v/>
      </c>
      <c r="C12" s="41">
        <f>'PB Übersicht-Report Overview'!F10</f>
        <v>0</v>
      </c>
      <c r="D12" s="324" t="str">
        <f>IF('Deckblatt-Cover Sheet'!$C$5="deutsch",IF(ISERROR(VLOOKUP(C12,'Katalog-Catalogue'!$A$72:$G$212,4,FALSE)),"",VLOOKUP(C12,'Katalog-Catalogue'!$A$72:$G$212,4,FALSE)),IF(ISERROR(VLOOKUP(C12,'Katalog-Catalogue'!$A$72:$G$212,6,FALSE)),"",VLOOKUP(C12,'Katalog-Catalogue'!$A$72:$G$212,6,FALSE)))</f>
        <v/>
      </c>
      <c r="E12" s="77">
        <f>'PB Übersicht-Report Overview'!N10</f>
        <v>0</v>
      </c>
      <c r="F12" s="103" t="s">
        <v>164</v>
      </c>
      <c r="G12" s="77">
        <f>'PB Übersicht-Report Overview'!P10</f>
        <v>0</v>
      </c>
      <c r="H12" s="78" t="str">
        <f>IF(ISERROR(AVERAGE(I12:R12)),IF(EXACT(E12,G12),IF(EXACT(S12,SUM(COUNTIF(I12:R12,"i.O."),COUNTIF(I12:R12,"OK"))),IF('Deckblatt-Cover Sheet'!$C$5="deutsch",'Katalog-Catalogue'!$G$17,'Katalog-Catalogue'!$H$17),IF(ISBLANK(I12),"",IF('Deckblatt-Cover Sheet'!$C$5="deutsch",'Katalog-Catalogue'!$G$18,'Katalog-Catalogue'!$H$18))),""),ROUND(AVERAGE(I12:R12),4))</f>
        <v>OK</v>
      </c>
      <c r="I12" s="260"/>
      <c r="J12" s="260"/>
      <c r="K12" s="260"/>
      <c r="L12" s="260"/>
      <c r="M12" s="260"/>
      <c r="N12" s="260"/>
      <c r="O12" s="260"/>
      <c r="P12" s="260"/>
      <c r="Q12" s="260"/>
      <c r="R12" s="260"/>
      <c r="S12" s="172">
        <f>(10-'Deckblatt-Cover Sheet'!$C$16)+10-COUNTIF(I12:R12,"")-COUNTIF(I12:R12,"")</f>
        <v>0</v>
      </c>
      <c r="T12" s="47"/>
      <c r="U12" s="47"/>
      <c r="V12" s="47"/>
      <c r="W12" s="47"/>
      <c r="X12" s="47"/>
      <c r="Y12" s="47"/>
      <c r="Z12" s="47"/>
      <c r="AA12" s="47"/>
    </row>
    <row r="13" spans="1:27" s="53" customFormat="1" x14ac:dyDescent="0.2">
      <c r="A13" s="250">
        <f>'PB Übersicht-Report Overview'!A11</f>
        <v>2</v>
      </c>
      <c r="B13" s="82" t="str">
        <f>'PB Übersicht-Report Overview'!B11</f>
        <v/>
      </c>
      <c r="C13" s="41">
        <f>'PB Übersicht-Report Overview'!F11</f>
        <v>0</v>
      </c>
      <c r="D13" s="107" t="str">
        <f>IF('Deckblatt-Cover Sheet'!$C$5="deutsch",IF(ISERROR(VLOOKUP(C13,'Katalog-Catalogue'!$A$72:$G$212,4,FALSE)),"",VLOOKUP(C13,'Katalog-Catalogue'!$A$72:$G$212,4,FALSE)),IF(ISERROR(VLOOKUP(C13,'Katalog-Catalogue'!$A$72:$G$212,6,FALSE)),"",VLOOKUP(C13,'Katalog-Catalogue'!$A$72:$G$212,6,FALSE)))</f>
        <v/>
      </c>
      <c r="E13" s="77">
        <f>'PB Übersicht-Report Overview'!N11</f>
        <v>0</v>
      </c>
      <c r="F13" s="103" t="s">
        <v>164</v>
      </c>
      <c r="G13" s="77">
        <f>'PB Übersicht-Report Overview'!P11</f>
        <v>0</v>
      </c>
      <c r="H13" s="78" t="str">
        <f>IF(ISERROR(AVERAGE(I13:R13)),IF(EXACT(E13,G13),IF(EXACT(S13,SUM(COUNTIF(I13:R13,"i.O."),COUNTIF(I13:R13,"OK"))),IF('Deckblatt-Cover Sheet'!$C$5="deutsch",'Katalog-Catalogue'!$G$17,'Katalog-Catalogue'!$H$17),IF(ISBLANK(I13),"",IF('Deckblatt-Cover Sheet'!$C$5="deutsch",'Katalog-Catalogue'!$G$18,'Katalog-Catalogue'!$H$18))),""),ROUND(AVERAGE(I13:R13),4))</f>
        <v>OK</v>
      </c>
      <c r="I13" s="237"/>
      <c r="J13" s="237"/>
      <c r="K13" s="237"/>
      <c r="L13" s="237"/>
      <c r="M13" s="237"/>
      <c r="N13" s="237"/>
      <c r="O13" s="237"/>
      <c r="P13" s="237"/>
      <c r="Q13" s="237"/>
      <c r="R13" s="237"/>
      <c r="S13" s="172">
        <f>(10-'Deckblatt-Cover Sheet'!$C$16)+10-COUNTIF(I13:R13,"")-COUNTIF(I13:R13,"")</f>
        <v>0</v>
      </c>
      <c r="T13" s="47"/>
      <c r="U13" s="47"/>
      <c r="V13" s="47"/>
      <c r="W13" s="47"/>
      <c r="X13" s="47"/>
      <c r="Y13" s="47"/>
      <c r="Z13" s="47"/>
      <c r="AA13" s="47"/>
    </row>
    <row r="14" spans="1:27" s="53" customFormat="1" x14ac:dyDescent="0.2">
      <c r="A14" s="250">
        <f>'PB Übersicht-Report Overview'!A12</f>
        <v>3</v>
      </c>
      <c r="B14" s="82" t="str">
        <f>'PB Übersicht-Report Overview'!B12</f>
        <v/>
      </c>
      <c r="C14" s="41">
        <f>'PB Übersicht-Report Overview'!F12</f>
        <v>0</v>
      </c>
      <c r="D14" s="107" t="str">
        <f>IF('Deckblatt-Cover Sheet'!$C$5="deutsch",IF(ISERROR(VLOOKUP(C14,'Katalog-Catalogue'!$A$72:$G$212,4,FALSE)),"",VLOOKUP(C14,'Katalog-Catalogue'!$A$72:$G$212,4,FALSE)),IF(ISERROR(VLOOKUP(C14,'Katalog-Catalogue'!$A$72:$G$212,6,FALSE)),"",VLOOKUP(C14,'Katalog-Catalogue'!$A$72:$G$212,6,FALSE)))</f>
        <v/>
      </c>
      <c r="E14" s="77">
        <f>'PB Übersicht-Report Overview'!N12</f>
        <v>0</v>
      </c>
      <c r="F14" s="103" t="s">
        <v>164</v>
      </c>
      <c r="G14" s="77">
        <f>'PB Übersicht-Report Overview'!P12</f>
        <v>0</v>
      </c>
      <c r="H14" s="78" t="str">
        <f>IF(ISERROR(AVERAGE(I14:R14)),IF(EXACT(E14,G14),IF(EXACT(S14,SUM(COUNTIF(I14:R14,"i.O."),COUNTIF(I14:R14,"OK"))),IF('Deckblatt-Cover Sheet'!$C$5="deutsch",'Katalog-Catalogue'!$G$17,'Katalog-Catalogue'!$H$17),IF(ISBLANK(I14),"",IF('Deckblatt-Cover Sheet'!$C$5="deutsch",'Katalog-Catalogue'!$G$18,'Katalog-Catalogue'!$H$18))),""),ROUND(AVERAGE(I14:R14),4))</f>
        <v>OK</v>
      </c>
      <c r="I14" s="237"/>
      <c r="J14" s="237"/>
      <c r="K14" s="237"/>
      <c r="L14" s="237"/>
      <c r="M14" s="237"/>
      <c r="N14" s="237"/>
      <c r="O14" s="237"/>
      <c r="P14" s="237"/>
      <c r="Q14" s="237"/>
      <c r="R14" s="237"/>
      <c r="S14" s="172">
        <f>(10-'Deckblatt-Cover Sheet'!$C$16)+10-COUNTIF(I14:R14,"")-COUNTIF(I14:R14,"")</f>
        <v>0</v>
      </c>
      <c r="T14" s="47"/>
      <c r="U14" s="47"/>
      <c r="V14" s="47"/>
      <c r="W14" s="47"/>
    </row>
    <row r="15" spans="1:27" s="53" customFormat="1" x14ac:dyDescent="0.2">
      <c r="A15" s="250">
        <f>'PB Übersicht-Report Overview'!A13</f>
        <v>4</v>
      </c>
      <c r="B15" s="82" t="str">
        <f>'PB Übersicht-Report Overview'!B13</f>
        <v/>
      </c>
      <c r="C15" s="41">
        <f>'PB Übersicht-Report Overview'!F13</f>
        <v>0</v>
      </c>
      <c r="D15" s="107" t="str">
        <f>IF('Deckblatt-Cover Sheet'!$C$5="deutsch",IF(ISERROR(VLOOKUP(C15,'Katalog-Catalogue'!$A$72:$G$212,4,FALSE)),"",VLOOKUP(C15,'Katalog-Catalogue'!$A$72:$G$212,4,FALSE)),IF(ISERROR(VLOOKUP(C15,'Katalog-Catalogue'!$A$72:$G$212,6,FALSE)),"",VLOOKUP(C15,'Katalog-Catalogue'!$A$72:$G$212,6,FALSE)))</f>
        <v/>
      </c>
      <c r="E15" s="77">
        <f>'PB Übersicht-Report Overview'!N13</f>
        <v>0</v>
      </c>
      <c r="F15" s="103" t="s">
        <v>164</v>
      </c>
      <c r="G15" s="77">
        <f>'PB Übersicht-Report Overview'!P13</f>
        <v>0</v>
      </c>
      <c r="H15" s="78" t="str">
        <f>IF(ISERROR(AVERAGE(I15:R15)),IF(EXACT(E15,G15),IF(EXACT(S15,SUM(COUNTIF(I15:R15,"i.O."),COUNTIF(I15:R15,"OK"))),IF('Deckblatt-Cover Sheet'!$C$5="deutsch",'Katalog-Catalogue'!$G$17,'Katalog-Catalogue'!$H$17),IF(ISBLANK(I15),"",IF('Deckblatt-Cover Sheet'!$C$5="deutsch",'Katalog-Catalogue'!$G$18,'Katalog-Catalogue'!$H$18))),""),ROUND(AVERAGE(I15:R15),4))</f>
        <v>OK</v>
      </c>
      <c r="I15" s="237"/>
      <c r="J15" s="237"/>
      <c r="K15" s="237"/>
      <c r="L15" s="237"/>
      <c r="M15" s="237"/>
      <c r="N15" s="237"/>
      <c r="O15" s="237"/>
      <c r="P15" s="237"/>
      <c r="Q15" s="237"/>
      <c r="R15" s="237"/>
      <c r="S15" s="172">
        <f>(10-'Deckblatt-Cover Sheet'!$C$16)+10-COUNTIF(I15:R15,"")-COUNTIF(I15:R15,"")</f>
        <v>0</v>
      </c>
      <c r="T15" s="47"/>
      <c r="U15" s="47"/>
      <c r="V15" s="47"/>
      <c r="W15" s="47"/>
    </row>
    <row r="16" spans="1:27" s="53" customFormat="1" x14ac:dyDescent="0.2">
      <c r="A16" s="250">
        <f>'PB Übersicht-Report Overview'!A14</f>
        <v>5</v>
      </c>
      <c r="B16" s="82" t="str">
        <f>'PB Übersicht-Report Overview'!B14</f>
        <v/>
      </c>
      <c r="C16" s="41">
        <f>'PB Übersicht-Report Overview'!F14</f>
        <v>0</v>
      </c>
      <c r="D16" s="107" t="str">
        <f>IF('Deckblatt-Cover Sheet'!$C$5="deutsch",IF(ISERROR(VLOOKUP(C16,'Katalog-Catalogue'!$A$72:$G$212,4,FALSE)),"",VLOOKUP(C16,'Katalog-Catalogue'!$A$72:$G$212,4,FALSE)),IF(ISERROR(VLOOKUP(C16,'Katalog-Catalogue'!$A$72:$G$212,6,FALSE)),"",VLOOKUP(C16,'Katalog-Catalogue'!$A$72:$G$212,6,FALSE)))</f>
        <v/>
      </c>
      <c r="E16" s="77">
        <f>'PB Übersicht-Report Overview'!N14</f>
        <v>0</v>
      </c>
      <c r="F16" s="103" t="s">
        <v>164</v>
      </c>
      <c r="G16" s="77">
        <f>'PB Übersicht-Report Overview'!P14</f>
        <v>0</v>
      </c>
      <c r="H16" s="78" t="str">
        <f>IF(ISERROR(AVERAGE(I16:R16)),IF(EXACT(E16,G16),IF(EXACT(S16,SUM(COUNTIF(I16:R16,"i.O."),COUNTIF(I16:R16,"OK"))),IF('Deckblatt-Cover Sheet'!$C$5="deutsch",'Katalog-Catalogue'!$G$17,'Katalog-Catalogue'!$H$17),IF(ISBLANK(I16),"",IF('Deckblatt-Cover Sheet'!$C$5="deutsch",'Katalog-Catalogue'!$G$18,'Katalog-Catalogue'!$H$18))),""),ROUND(AVERAGE(I16:R16),4))</f>
        <v>OK</v>
      </c>
      <c r="I16" s="237"/>
      <c r="J16" s="237"/>
      <c r="K16" s="237"/>
      <c r="L16" s="237"/>
      <c r="M16" s="237"/>
      <c r="N16" s="237"/>
      <c r="O16" s="237"/>
      <c r="P16" s="237"/>
      <c r="Q16" s="237"/>
      <c r="R16" s="237"/>
      <c r="S16" s="172">
        <f>(10-'Deckblatt-Cover Sheet'!$C$16)+10-COUNTIF(I16:R16,"")-COUNTIF(I16:R16,"")</f>
        <v>0</v>
      </c>
      <c r="T16" s="47"/>
      <c r="U16" s="47"/>
      <c r="V16" s="47"/>
      <c r="W16" s="47"/>
    </row>
    <row r="17" spans="1:23" s="53" customFormat="1" x14ac:dyDescent="0.2">
      <c r="A17" s="250">
        <f>'PB Übersicht-Report Overview'!A15</f>
        <v>6</v>
      </c>
      <c r="B17" s="82" t="str">
        <f>'PB Übersicht-Report Overview'!B15</f>
        <v/>
      </c>
      <c r="C17" s="41">
        <f>'PB Übersicht-Report Overview'!F15</f>
        <v>0</v>
      </c>
      <c r="D17" s="107" t="str">
        <f>IF('Deckblatt-Cover Sheet'!$C$5="deutsch",IF(ISERROR(VLOOKUP(C17,'Katalog-Catalogue'!$A$72:$G$212,4,FALSE)),"",VLOOKUP(C17,'Katalog-Catalogue'!$A$72:$G$212,4,FALSE)),IF(ISERROR(VLOOKUP(C17,'Katalog-Catalogue'!$A$72:$G$212,6,FALSE)),"",VLOOKUP(C17,'Katalog-Catalogue'!$A$72:$G$212,6,FALSE)))</f>
        <v/>
      </c>
      <c r="E17" s="77">
        <f>'PB Übersicht-Report Overview'!N15</f>
        <v>0</v>
      </c>
      <c r="F17" s="103" t="s">
        <v>164</v>
      </c>
      <c r="G17" s="77">
        <f>'PB Übersicht-Report Overview'!P15</f>
        <v>0</v>
      </c>
      <c r="H17" s="78" t="str">
        <f>IF(ISERROR(AVERAGE(I17:R17)),IF(EXACT(E17,G17),IF(EXACT(S17,SUM(COUNTIF(I17:R17,"i.O."),COUNTIF(I17:R17,"OK"))),IF('Deckblatt-Cover Sheet'!$C$5="deutsch",'Katalog-Catalogue'!$G$17,'Katalog-Catalogue'!$H$17),IF(ISBLANK(I17),"",IF('Deckblatt-Cover Sheet'!$C$5="deutsch",'Katalog-Catalogue'!$G$18,'Katalog-Catalogue'!$H$18))),""),ROUND(AVERAGE(I17:R17),4))</f>
        <v>OK</v>
      </c>
      <c r="I17" s="237"/>
      <c r="J17" s="237"/>
      <c r="K17" s="237"/>
      <c r="L17" s="237"/>
      <c r="M17" s="237"/>
      <c r="N17" s="237"/>
      <c r="O17" s="237"/>
      <c r="P17" s="237"/>
      <c r="Q17" s="237"/>
      <c r="R17" s="237"/>
      <c r="S17" s="172">
        <f>(10-'Deckblatt-Cover Sheet'!$C$16)+10-COUNTIF(I17:R17,"")-COUNTIF(I17:R17,"")</f>
        <v>0</v>
      </c>
      <c r="T17" s="47"/>
      <c r="U17" s="47"/>
      <c r="V17" s="47"/>
      <c r="W17" s="47"/>
    </row>
    <row r="18" spans="1:23" s="53" customFormat="1" x14ac:dyDescent="0.2">
      <c r="A18" s="250">
        <f>'PB Übersicht-Report Overview'!A16</f>
        <v>7</v>
      </c>
      <c r="B18" s="82" t="str">
        <f>'PB Übersicht-Report Overview'!B16</f>
        <v/>
      </c>
      <c r="C18" s="41">
        <f>'PB Übersicht-Report Overview'!F16</f>
        <v>0</v>
      </c>
      <c r="D18" s="107" t="str">
        <f>IF('Deckblatt-Cover Sheet'!$C$5="deutsch",IF(ISERROR(VLOOKUP(C18,'Katalog-Catalogue'!$A$72:$G$212,4,FALSE)),"",VLOOKUP(C18,'Katalog-Catalogue'!$A$72:$G$212,4,FALSE)),IF(ISERROR(VLOOKUP(C18,'Katalog-Catalogue'!$A$72:$G$212,6,FALSE)),"",VLOOKUP(C18,'Katalog-Catalogue'!$A$72:$G$212,6,FALSE)))</f>
        <v/>
      </c>
      <c r="E18" s="77">
        <f>'PB Übersicht-Report Overview'!N16</f>
        <v>0</v>
      </c>
      <c r="F18" s="103" t="s">
        <v>164</v>
      </c>
      <c r="G18" s="77">
        <f>'PB Übersicht-Report Overview'!P16</f>
        <v>0</v>
      </c>
      <c r="H18" s="78" t="str">
        <f>IF(ISERROR(AVERAGE(I18:R18)),IF(EXACT(E18,G18),IF(EXACT(S18,SUM(COUNTIF(I18:R18,"i.O."),COUNTIF(I18:R18,"OK"))),IF('Deckblatt-Cover Sheet'!$C$5="deutsch",'Katalog-Catalogue'!$G$17,'Katalog-Catalogue'!$H$17),IF(ISBLANK(I18),"",IF('Deckblatt-Cover Sheet'!$C$5="deutsch",'Katalog-Catalogue'!$G$18,'Katalog-Catalogue'!$H$18))),""),ROUND(AVERAGE(I18:R18),4))</f>
        <v>OK</v>
      </c>
      <c r="I18" s="101"/>
      <c r="J18" s="101"/>
      <c r="K18" s="101"/>
      <c r="L18" s="101"/>
      <c r="M18" s="101"/>
      <c r="N18" s="101"/>
      <c r="O18" s="101"/>
      <c r="P18" s="101"/>
      <c r="Q18" s="101"/>
      <c r="R18" s="101"/>
      <c r="S18" s="172">
        <f>(10-'Deckblatt-Cover Sheet'!$C$16)+10-COUNTIF(I18:R18,"")-COUNTIF(I18:R18,"")</f>
        <v>0</v>
      </c>
      <c r="T18" s="47"/>
      <c r="U18" s="47"/>
      <c r="V18" s="47"/>
      <c r="W18" s="47"/>
    </row>
    <row r="19" spans="1:23" s="53" customFormat="1" x14ac:dyDescent="0.2">
      <c r="A19" s="250">
        <f>'PB Übersicht-Report Overview'!A17</f>
        <v>8</v>
      </c>
      <c r="B19" s="82" t="str">
        <f>'PB Übersicht-Report Overview'!B17</f>
        <v/>
      </c>
      <c r="C19" s="41">
        <f>'PB Übersicht-Report Overview'!F17</f>
        <v>0</v>
      </c>
      <c r="D19" s="107" t="str">
        <f>IF('Deckblatt-Cover Sheet'!$C$5="deutsch",IF(ISERROR(VLOOKUP(C19,'Katalog-Catalogue'!$A$72:$G$212,4,FALSE)),"",VLOOKUP(C19,'Katalog-Catalogue'!$A$72:$G$212,4,FALSE)),IF(ISERROR(VLOOKUP(C19,'Katalog-Catalogue'!$A$72:$G$212,6,FALSE)),"",VLOOKUP(C19,'Katalog-Catalogue'!$A$72:$G$212,6,FALSE)))</f>
        <v/>
      </c>
      <c r="E19" s="77">
        <f>'PB Übersicht-Report Overview'!N17</f>
        <v>0</v>
      </c>
      <c r="F19" s="103" t="s">
        <v>164</v>
      </c>
      <c r="G19" s="77">
        <f>'PB Übersicht-Report Overview'!P17</f>
        <v>0</v>
      </c>
      <c r="H19" s="78" t="str">
        <f>IF(ISERROR(AVERAGE(I19:R19)),IF(EXACT(E19,G19),IF(EXACT(S19,SUM(COUNTIF(I19:R19,"i.O."),COUNTIF(I19:R19,"OK"))),IF('Deckblatt-Cover Sheet'!$C$5="deutsch",'Katalog-Catalogue'!$G$17,'Katalog-Catalogue'!$H$17),IF(ISBLANK(I19),"",IF('Deckblatt-Cover Sheet'!$C$5="deutsch",'Katalog-Catalogue'!$G$18,'Katalog-Catalogue'!$H$18))),""),ROUND(AVERAGE(I19:R19),4))</f>
        <v>OK</v>
      </c>
      <c r="I19" s="237"/>
      <c r="J19" s="237"/>
      <c r="K19" s="237"/>
      <c r="L19" s="237"/>
      <c r="M19" s="237"/>
      <c r="N19" s="237"/>
      <c r="O19" s="237"/>
      <c r="P19" s="237"/>
      <c r="Q19" s="237"/>
      <c r="R19" s="237"/>
      <c r="S19" s="172">
        <f>(10-'Deckblatt-Cover Sheet'!$C$16)+10-COUNTIF(I19:R19,"")-COUNTIF(I19:R19,"")</f>
        <v>0</v>
      </c>
      <c r="T19" s="47"/>
      <c r="U19" s="47"/>
      <c r="V19" s="47"/>
      <c r="W19" s="47"/>
    </row>
    <row r="20" spans="1:23" s="53" customFormat="1" x14ac:dyDescent="0.2">
      <c r="A20" s="250">
        <f>'PB Übersicht-Report Overview'!A18</f>
        <v>9</v>
      </c>
      <c r="B20" s="82" t="str">
        <f>'PB Übersicht-Report Overview'!B18</f>
        <v/>
      </c>
      <c r="C20" s="41">
        <f>'PB Übersicht-Report Overview'!F18</f>
        <v>0</v>
      </c>
      <c r="D20" s="107" t="str">
        <f>IF('Deckblatt-Cover Sheet'!$C$5="deutsch",IF(ISERROR(VLOOKUP(C20,'Katalog-Catalogue'!$A$72:$G$212,4,FALSE)),"",VLOOKUP(C20,'Katalog-Catalogue'!$A$72:$G$212,4,FALSE)),IF(ISERROR(VLOOKUP(C20,'Katalog-Catalogue'!$A$72:$G$212,6,FALSE)),"",VLOOKUP(C20,'Katalog-Catalogue'!$A$72:$G$212,6,FALSE)))</f>
        <v/>
      </c>
      <c r="E20" s="77">
        <f>'PB Übersicht-Report Overview'!N18</f>
        <v>0</v>
      </c>
      <c r="F20" s="103" t="s">
        <v>164</v>
      </c>
      <c r="G20" s="77">
        <f>'PB Übersicht-Report Overview'!P18</f>
        <v>0</v>
      </c>
      <c r="H20" s="78" t="str">
        <f>IF(ISERROR(AVERAGE(I20:R20)),IF(EXACT(E20,G20),IF(EXACT(S20,SUM(COUNTIF(I20:R20,"i.O."),COUNTIF(I20:R20,"OK"))),IF('Deckblatt-Cover Sheet'!$C$5="deutsch",'Katalog-Catalogue'!$G$17,'Katalog-Catalogue'!$H$17),IF(ISBLANK(I20),"",IF('Deckblatt-Cover Sheet'!$C$5="deutsch",'Katalog-Catalogue'!$G$18,'Katalog-Catalogue'!$H$18))),""),ROUND(AVERAGE(I20:R20),4))</f>
        <v>OK</v>
      </c>
      <c r="I20" s="237"/>
      <c r="J20" s="237"/>
      <c r="K20" s="237"/>
      <c r="L20" s="237"/>
      <c r="M20" s="237"/>
      <c r="N20" s="237"/>
      <c r="O20" s="237"/>
      <c r="P20" s="237"/>
      <c r="Q20" s="237"/>
      <c r="R20" s="237"/>
      <c r="S20" s="172">
        <f>(10-'Deckblatt-Cover Sheet'!$C$16)+10-COUNTIF(I20:R20,"")-COUNTIF(I20:R20,"")</f>
        <v>0</v>
      </c>
      <c r="T20" s="47"/>
      <c r="U20" s="47"/>
      <c r="V20" s="47"/>
      <c r="W20" s="47"/>
    </row>
    <row r="21" spans="1:23" s="53" customFormat="1" x14ac:dyDescent="0.2">
      <c r="A21" s="250">
        <f>'PB Übersicht-Report Overview'!A19</f>
        <v>10</v>
      </c>
      <c r="B21" s="82" t="str">
        <f>'PB Übersicht-Report Overview'!B19</f>
        <v/>
      </c>
      <c r="C21" s="41">
        <f>'PB Übersicht-Report Overview'!F19</f>
        <v>0</v>
      </c>
      <c r="D21" s="107" t="str">
        <f>IF('Deckblatt-Cover Sheet'!$C$5="deutsch",IF(ISERROR(VLOOKUP(C21,'Katalog-Catalogue'!$A$72:$G$212,4,FALSE)),"",VLOOKUP(C21,'Katalog-Catalogue'!$A$72:$G$212,4,FALSE)),IF(ISERROR(VLOOKUP(C21,'Katalog-Catalogue'!$A$72:$G$212,6,FALSE)),"",VLOOKUP(C21,'Katalog-Catalogue'!$A$72:$G$212,6,FALSE)))</f>
        <v/>
      </c>
      <c r="E21" s="77">
        <f>'PB Übersicht-Report Overview'!N19</f>
        <v>0</v>
      </c>
      <c r="F21" s="103" t="s">
        <v>164</v>
      </c>
      <c r="G21" s="77">
        <f>'PB Übersicht-Report Overview'!P19</f>
        <v>0</v>
      </c>
      <c r="H21" s="78" t="str">
        <f>IF(ISERROR(AVERAGE(I21:R21)),IF(EXACT(E21,G21),IF(EXACT(S21,SUM(COUNTIF(I21:R21,"i.O."),COUNTIF(I21:R21,"OK"))),IF('Deckblatt-Cover Sheet'!$C$5="deutsch",'Katalog-Catalogue'!$G$17,'Katalog-Catalogue'!$H$17),IF(ISBLANK(I21),"",IF('Deckblatt-Cover Sheet'!$C$5="deutsch",'Katalog-Catalogue'!$G$18,'Katalog-Catalogue'!$H$18))),""),ROUND(AVERAGE(I21:R21),4))</f>
        <v>OK</v>
      </c>
      <c r="I21" s="237"/>
      <c r="J21" s="237"/>
      <c r="K21" s="237"/>
      <c r="L21" s="237"/>
      <c r="M21" s="237"/>
      <c r="N21" s="237"/>
      <c r="O21" s="237"/>
      <c r="P21" s="237"/>
      <c r="Q21" s="237"/>
      <c r="R21" s="237"/>
      <c r="S21" s="172">
        <f>(10-'Deckblatt-Cover Sheet'!$C$16)+10-COUNTIF(I21:R21,"")-COUNTIF(I21:R21,"")</f>
        <v>0</v>
      </c>
      <c r="T21" s="47"/>
      <c r="U21" s="47"/>
      <c r="V21" s="47"/>
      <c r="W21" s="47"/>
    </row>
    <row r="22" spans="1:23" s="53" customFormat="1" x14ac:dyDescent="0.2">
      <c r="A22" s="250">
        <f>'PB Übersicht-Report Overview'!A20</f>
        <v>11</v>
      </c>
      <c r="B22" s="82" t="str">
        <f>'PB Übersicht-Report Overview'!B20</f>
        <v/>
      </c>
      <c r="C22" s="41">
        <f>'PB Übersicht-Report Overview'!F20</f>
        <v>0</v>
      </c>
      <c r="D22" s="107" t="str">
        <f>IF('Deckblatt-Cover Sheet'!$C$5="deutsch",IF(ISERROR(VLOOKUP(C22,'Katalog-Catalogue'!$A$72:$G$212,4,FALSE)),"",VLOOKUP(C22,'Katalog-Catalogue'!$A$72:$G$212,4,FALSE)),IF(ISERROR(VLOOKUP(C22,'Katalog-Catalogue'!$A$72:$G$212,6,FALSE)),"",VLOOKUP(C22,'Katalog-Catalogue'!$A$72:$G$212,6,FALSE)))</f>
        <v/>
      </c>
      <c r="E22" s="77">
        <f>'PB Übersicht-Report Overview'!N20</f>
        <v>0</v>
      </c>
      <c r="F22" s="103" t="s">
        <v>164</v>
      </c>
      <c r="G22" s="77">
        <f>'PB Übersicht-Report Overview'!P20</f>
        <v>0</v>
      </c>
      <c r="H22" s="78" t="str">
        <f>IF(ISERROR(AVERAGE(I22:R22)),IF(EXACT(E22,G22),IF(EXACT(S22,SUM(COUNTIF(I22:R22,"i.O."),COUNTIF(I22:R22,"OK"))),IF('Deckblatt-Cover Sheet'!$C$5="deutsch",'Katalog-Catalogue'!$G$17,'Katalog-Catalogue'!$H$17),IF(ISBLANK(I22),"",IF('Deckblatt-Cover Sheet'!$C$5="deutsch",'Katalog-Catalogue'!$G$18,'Katalog-Catalogue'!$H$18))),""),ROUND(AVERAGE(I22:R22),4))</f>
        <v>OK</v>
      </c>
      <c r="I22" s="237"/>
      <c r="J22" s="237"/>
      <c r="K22" s="237"/>
      <c r="L22" s="237"/>
      <c r="M22" s="237"/>
      <c r="N22" s="237"/>
      <c r="O22" s="237"/>
      <c r="P22" s="237"/>
      <c r="Q22" s="237"/>
      <c r="R22" s="237"/>
      <c r="S22" s="172">
        <f>(10-'Deckblatt-Cover Sheet'!$C$16)+10-COUNTIF(I22:R22,"")-COUNTIF(I22:R22,"")</f>
        <v>0</v>
      </c>
      <c r="T22" s="47"/>
      <c r="U22" s="47"/>
      <c r="V22" s="47"/>
      <c r="W22" s="47"/>
    </row>
    <row r="23" spans="1:23" s="53" customFormat="1" x14ac:dyDescent="0.2">
      <c r="A23" s="250">
        <f>'PB Übersicht-Report Overview'!A21</f>
        <v>12</v>
      </c>
      <c r="B23" s="82" t="str">
        <f>'PB Übersicht-Report Overview'!B21</f>
        <v/>
      </c>
      <c r="C23" s="41">
        <f>'PB Übersicht-Report Overview'!F21</f>
        <v>0</v>
      </c>
      <c r="D23" s="107" t="str">
        <f>IF('Deckblatt-Cover Sheet'!$C$5="deutsch",IF(ISERROR(VLOOKUP(C23,'Katalog-Catalogue'!$A$72:$G$212,4,FALSE)),"",VLOOKUP(C23,'Katalog-Catalogue'!$A$72:$G$212,4,FALSE)),IF(ISERROR(VLOOKUP(C23,'Katalog-Catalogue'!$A$72:$G$212,6,FALSE)),"",VLOOKUP(C23,'Katalog-Catalogue'!$A$72:$G$212,6,FALSE)))</f>
        <v/>
      </c>
      <c r="E23" s="77">
        <f>'PB Übersicht-Report Overview'!N21</f>
        <v>0</v>
      </c>
      <c r="F23" s="103" t="s">
        <v>164</v>
      </c>
      <c r="G23" s="77">
        <f>'PB Übersicht-Report Overview'!P21</f>
        <v>0</v>
      </c>
      <c r="H23" s="78" t="str">
        <f>IF(ISERROR(AVERAGE(I23:R23)),IF(EXACT(E23,G23),IF(EXACT(S23,SUM(COUNTIF(I23:R23,"i.O."),COUNTIF(I23:R23,"OK"))),IF('Deckblatt-Cover Sheet'!$C$5="deutsch",'Katalog-Catalogue'!$G$17,'Katalog-Catalogue'!$H$17),IF(ISBLANK(I23),"",IF('Deckblatt-Cover Sheet'!$C$5="deutsch",'Katalog-Catalogue'!$G$18,'Katalog-Catalogue'!$H$18))),""),ROUND(AVERAGE(I23:R23),4))</f>
        <v>OK</v>
      </c>
      <c r="I23" s="237"/>
      <c r="J23" s="237"/>
      <c r="K23" s="237"/>
      <c r="L23" s="237"/>
      <c r="M23" s="237"/>
      <c r="N23" s="237"/>
      <c r="O23" s="237"/>
      <c r="P23" s="237"/>
      <c r="Q23" s="237"/>
      <c r="R23" s="237"/>
      <c r="S23" s="172">
        <f>(10-'Deckblatt-Cover Sheet'!$C$16)+10-COUNTIF(I23:R23,"")-COUNTIF(I23:R23,"")</f>
        <v>0</v>
      </c>
      <c r="T23" s="47"/>
      <c r="U23" s="47"/>
      <c r="V23" s="47"/>
      <c r="W23" s="47"/>
    </row>
    <row r="24" spans="1:23" s="53" customFormat="1" x14ac:dyDescent="0.2">
      <c r="A24" s="250">
        <f>'PB Übersicht-Report Overview'!A22</f>
        <v>13</v>
      </c>
      <c r="B24" s="82" t="str">
        <f>'PB Übersicht-Report Overview'!B22</f>
        <v/>
      </c>
      <c r="C24" s="41">
        <f>'PB Übersicht-Report Overview'!F22</f>
        <v>0</v>
      </c>
      <c r="D24" s="107" t="str">
        <f>IF('Deckblatt-Cover Sheet'!$C$5="deutsch",IF(ISERROR(VLOOKUP(C24,'Katalog-Catalogue'!$A$72:$G$212,4,FALSE)),"",VLOOKUP(C24,'Katalog-Catalogue'!$A$72:$G$212,4,FALSE)),IF(ISERROR(VLOOKUP(C24,'Katalog-Catalogue'!$A$72:$G$212,6,FALSE)),"",VLOOKUP(C24,'Katalog-Catalogue'!$A$72:$G$212,6,FALSE)))</f>
        <v/>
      </c>
      <c r="E24" s="77">
        <f>'PB Übersicht-Report Overview'!N22</f>
        <v>0</v>
      </c>
      <c r="F24" s="103" t="s">
        <v>164</v>
      </c>
      <c r="G24" s="77">
        <f>'PB Übersicht-Report Overview'!P22</f>
        <v>0</v>
      </c>
      <c r="H24" s="78" t="str">
        <f>IF(ISERROR(AVERAGE(I24:R24)),IF(EXACT(E24,G24),IF(EXACT(S24,SUM(COUNTIF(I24:R24,"i.O."),COUNTIF(I24:R24,"OK"))),IF('Deckblatt-Cover Sheet'!$C$5="deutsch",'Katalog-Catalogue'!$G$17,'Katalog-Catalogue'!$H$17),IF(ISBLANK(I24),"",IF('Deckblatt-Cover Sheet'!$C$5="deutsch",'Katalog-Catalogue'!$G$18,'Katalog-Catalogue'!$H$18))),""),ROUND(AVERAGE(I24:R24),4))</f>
        <v>OK</v>
      </c>
      <c r="I24" s="237"/>
      <c r="J24" s="237"/>
      <c r="K24" s="237"/>
      <c r="L24" s="237"/>
      <c r="M24" s="237"/>
      <c r="N24" s="237"/>
      <c r="O24" s="237"/>
      <c r="P24" s="237"/>
      <c r="Q24" s="237"/>
      <c r="R24" s="237"/>
      <c r="S24" s="172">
        <f>(10-'Deckblatt-Cover Sheet'!$C$16)+10-COUNTIF(I24:R24,"")-COUNTIF(I24:R24,"")</f>
        <v>0</v>
      </c>
      <c r="T24" s="47"/>
      <c r="U24" s="47"/>
      <c r="V24" s="47"/>
      <c r="W24" s="47"/>
    </row>
    <row r="25" spans="1:23" s="53" customFormat="1" x14ac:dyDescent="0.2">
      <c r="A25" s="250">
        <f>'PB Übersicht-Report Overview'!A23</f>
        <v>14</v>
      </c>
      <c r="B25" s="82" t="str">
        <f>'PB Übersicht-Report Overview'!B23</f>
        <v/>
      </c>
      <c r="C25" s="41">
        <f>'PB Übersicht-Report Overview'!F23</f>
        <v>0</v>
      </c>
      <c r="D25" s="107" t="str">
        <f>IF('Deckblatt-Cover Sheet'!$C$5="deutsch",IF(ISERROR(VLOOKUP(C25,'Katalog-Catalogue'!$A$72:$G$212,4,FALSE)),"",VLOOKUP(C25,'Katalog-Catalogue'!$A$72:$G$212,4,FALSE)),IF(ISERROR(VLOOKUP(C25,'Katalog-Catalogue'!$A$72:$G$212,6,FALSE)),"",VLOOKUP(C25,'Katalog-Catalogue'!$A$72:$G$212,6,FALSE)))</f>
        <v/>
      </c>
      <c r="E25" s="77">
        <f>'PB Übersicht-Report Overview'!N23</f>
        <v>0</v>
      </c>
      <c r="F25" s="103" t="s">
        <v>164</v>
      </c>
      <c r="G25" s="77">
        <f>'PB Übersicht-Report Overview'!P23</f>
        <v>0</v>
      </c>
      <c r="H25" s="78" t="str">
        <f>IF(ISERROR(AVERAGE(I25:R25)),IF(EXACT(E25,G25),IF(EXACT(S25,SUM(COUNTIF(I25:R25,"i.O."),COUNTIF(I25:R25,"OK"))),IF('Deckblatt-Cover Sheet'!$C$5="deutsch",'Katalog-Catalogue'!$G$17,'Katalog-Catalogue'!$H$17),IF(ISBLANK(I25),"",IF('Deckblatt-Cover Sheet'!$C$5="deutsch",'Katalog-Catalogue'!$G$18,'Katalog-Catalogue'!$H$18))),""),ROUND(AVERAGE(I25:R25),4))</f>
        <v>OK</v>
      </c>
      <c r="I25" s="237"/>
      <c r="J25" s="237"/>
      <c r="K25" s="237"/>
      <c r="L25" s="237"/>
      <c r="M25" s="237"/>
      <c r="N25" s="237"/>
      <c r="O25" s="237"/>
      <c r="P25" s="237"/>
      <c r="Q25" s="237"/>
      <c r="R25" s="237"/>
      <c r="S25" s="172">
        <f>(10-'Deckblatt-Cover Sheet'!$C$16)+10-COUNTIF(I25:R25,"")-COUNTIF(I25:R25,"")</f>
        <v>0</v>
      </c>
      <c r="T25" s="47"/>
      <c r="U25" s="47"/>
      <c r="V25" s="47"/>
      <c r="W25" s="47"/>
    </row>
    <row r="26" spans="1:23" s="53" customFormat="1" x14ac:dyDescent="0.2">
      <c r="A26" s="250">
        <f>'PB Übersicht-Report Overview'!A24</f>
        <v>15</v>
      </c>
      <c r="B26" s="82" t="str">
        <f>'PB Übersicht-Report Overview'!B24</f>
        <v/>
      </c>
      <c r="C26" s="41">
        <f>'PB Übersicht-Report Overview'!F24</f>
        <v>0</v>
      </c>
      <c r="D26" s="107" t="str">
        <f>IF('Deckblatt-Cover Sheet'!$C$5="deutsch",IF(ISERROR(VLOOKUP(C26,'Katalog-Catalogue'!$A$72:$G$212,4,FALSE)),"",VLOOKUP(C26,'Katalog-Catalogue'!$A$72:$G$212,4,FALSE)),IF(ISERROR(VLOOKUP(C26,'Katalog-Catalogue'!$A$72:$G$212,6,FALSE)),"",VLOOKUP(C26,'Katalog-Catalogue'!$A$72:$G$212,6,FALSE)))</f>
        <v/>
      </c>
      <c r="E26" s="77">
        <f>'PB Übersicht-Report Overview'!N24</f>
        <v>0</v>
      </c>
      <c r="F26" s="103" t="s">
        <v>164</v>
      </c>
      <c r="G26" s="77">
        <f>'PB Übersicht-Report Overview'!P24</f>
        <v>0</v>
      </c>
      <c r="H26" s="78" t="str">
        <f>IF(ISERROR(AVERAGE(I26:R26)),IF(EXACT(E26,G26),IF(EXACT(S26,SUM(COUNTIF(I26:R26,"i.O."),COUNTIF(I26:R26,"OK"))),IF('Deckblatt-Cover Sheet'!$C$5="deutsch",'Katalog-Catalogue'!$G$17,'Katalog-Catalogue'!$H$17),IF(ISBLANK(I26),"",IF('Deckblatt-Cover Sheet'!$C$5="deutsch",'Katalog-Catalogue'!$G$18,'Katalog-Catalogue'!$H$18))),""),ROUND(AVERAGE(I26:R26),4))</f>
        <v>OK</v>
      </c>
      <c r="I26" s="237"/>
      <c r="J26" s="237"/>
      <c r="K26" s="237"/>
      <c r="L26" s="237"/>
      <c r="M26" s="237"/>
      <c r="N26" s="237"/>
      <c r="O26" s="237"/>
      <c r="P26" s="237"/>
      <c r="Q26" s="237"/>
      <c r="R26" s="237"/>
      <c r="S26" s="172">
        <f>(10-'Deckblatt-Cover Sheet'!$C$16)+10-COUNTIF(I26:R26,"")-COUNTIF(I26:R26,"")</f>
        <v>0</v>
      </c>
      <c r="T26" s="47"/>
      <c r="U26" s="47"/>
      <c r="V26" s="47"/>
      <c r="W26" s="47"/>
    </row>
    <row r="27" spans="1:23" s="53" customFormat="1" x14ac:dyDescent="0.2">
      <c r="A27" s="250">
        <f>'PB Übersicht-Report Overview'!A25</f>
        <v>16</v>
      </c>
      <c r="B27" s="82" t="str">
        <f>'PB Übersicht-Report Overview'!B25</f>
        <v/>
      </c>
      <c r="C27" s="41">
        <f>'PB Übersicht-Report Overview'!F25</f>
        <v>0</v>
      </c>
      <c r="D27" s="107" t="str">
        <f>IF('Deckblatt-Cover Sheet'!$C$5="deutsch",IF(ISERROR(VLOOKUP(C27,'Katalog-Catalogue'!$A$72:$G$212,4,FALSE)),"",VLOOKUP(C27,'Katalog-Catalogue'!$A$72:$G$212,4,FALSE)),IF(ISERROR(VLOOKUP(C27,'Katalog-Catalogue'!$A$72:$G$212,6,FALSE)),"",VLOOKUP(C27,'Katalog-Catalogue'!$A$72:$G$212,6,FALSE)))</f>
        <v/>
      </c>
      <c r="E27" s="77">
        <f>'PB Übersicht-Report Overview'!N25</f>
        <v>0</v>
      </c>
      <c r="F27" s="103" t="s">
        <v>164</v>
      </c>
      <c r="G27" s="77">
        <f>'PB Übersicht-Report Overview'!P25</f>
        <v>0</v>
      </c>
      <c r="H27" s="78" t="str">
        <f>IF(ISERROR(AVERAGE(I27:R27)),IF(EXACT(E27,G27),IF(EXACT(S27,SUM(COUNTIF(I27:R27,"i.O."),COUNTIF(I27:R27,"OK"))),IF('Deckblatt-Cover Sheet'!$C$5="deutsch",'Katalog-Catalogue'!$G$17,'Katalog-Catalogue'!$H$17),IF(ISBLANK(I27),"",IF('Deckblatt-Cover Sheet'!$C$5="deutsch",'Katalog-Catalogue'!$G$18,'Katalog-Catalogue'!$H$18))),""),ROUND(AVERAGE(I27:R27),4))</f>
        <v>OK</v>
      </c>
      <c r="I27" s="237"/>
      <c r="J27" s="237"/>
      <c r="K27" s="237"/>
      <c r="L27" s="237"/>
      <c r="M27" s="237"/>
      <c r="N27" s="237"/>
      <c r="O27" s="237"/>
      <c r="P27" s="237"/>
      <c r="Q27" s="237"/>
      <c r="R27" s="237"/>
      <c r="S27" s="172">
        <f>(10-'Deckblatt-Cover Sheet'!$C$16)+10-COUNTIF(I27:R27,"")-COUNTIF(I27:R27,"")</f>
        <v>0</v>
      </c>
      <c r="T27" s="47"/>
      <c r="U27" s="47"/>
      <c r="V27" s="47"/>
      <c r="W27" s="47"/>
    </row>
    <row r="28" spans="1:23" s="53" customFormat="1" x14ac:dyDescent="0.2">
      <c r="A28" s="250">
        <f>'PB Übersicht-Report Overview'!A26</f>
        <v>17</v>
      </c>
      <c r="B28" s="82" t="str">
        <f>'PB Übersicht-Report Overview'!B26</f>
        <v/>
      </c>
      <c r="C28" s="41">
        <f>'PB Übersicht-Report Overview'!F26</f>
        <v>0</v>
      </c>
      <c r="D28" s="107" t="str">
        <f>IF('Deckblatt-Cover Sheet'!$C$5="deutsch",IF(ISERROR(VLOOKUP(C28,'Katalog-Catalogue'!$A$72:$G$212,4,FALSE)),"",VLOOKUP(C28,'Katalog-Catalogue'!$A$72:$G$212,4,FALSE)),IF(ISERROR(VLOOKUP(C28,'Katalog-Catalogue'!$A$72:$G$212,6,FALSE)),"",VLOOKUP(C28,'Katalog-Catalogue'!$A$72:$G$212,6,FALSE)))</f>
        <v/>
      </c>
      <c r="E28" s="77">
        <f>'PB Übersicht-Report Overview'!N26</f>
        <v>0</v>
      </c>
      <c r="F28" s="103" t="s">
        <v>164</v>
      </c>
      <c r="G28" s="77">
        <f>'PB Übersicht-Report Overview'!P26</f>
        <v>0</v>
      </c>
      <c r="H28" s="78" t="str">
        <f>IF(ISERROR(AVERAGE(I28:R28)),IF(EXACT(E28,G28),IF(EXACT(S28,SUM(COUNTIF(I28:R28,"i.O."),COUNTIF(I28:R28,"OK"))),IF('Deckblatt-Cover Sheet'!$C$5="deutsch",'Katalog-Catalogue'!$G$17,'Katalog-Catalogue'!$H$17),IF(ISBLANK(I28),"",IF('Deckblatt-Cover Sheet'!$C$5="deutsch",'Katalog-Catalogue'!$G$18,'Katalog-Catalogue'!$H$18))),""),ROUND(AVERAGE(I28:R28),4))</f>
        <v>OK</v>
      </c>
      <c r="I28" s="237"/>
      <c r="J28" s="237"/>
      <c r="K28" s="237"/>
      <c r="L28" s="237"/>
      <c r="M28" s="237"/>
      <c r="N28" s="237"/>
      <c r="O28" s="237"/>
      <c r="P28" s="237"/>
      <c r="Q28" s="237"/>
      <c r="R28" s="237"/>
      <c r="S28" s="172">
        <f>(10-'Deckblatt-Cover Sheet'!$C$16)+10-COUNTIF(I28:R28,"")-COUNTIF(I28:R28,"")</f>
        <v>0</v>
      </c>
      <c r="T28" s="47"/>
      <c r="U28" s="47"/>
      <c r="V28" s="47"/>
      <c r="W28" s="47"/>
    </row>
    <row r="29" spans="1:23" s="53" customFormat="1" x14ac:dyDescent="0.2">
      <c r="A29" s="250">
        <f>'PB Übersicht-Report Overview'!A27</f>
        <v>18</v>
      </c>
      <c r="B29" s="82" t="str">
        <f>'PB Übersicht-Report Overview'!B27</f>
        <v/>
      </c>
      <c r="C29" s="41">
        <f>'PB Übersicht-Report Overview'!F27</f>
        <v>0</v>
      </c>
      <c r="D29" s="107" t="str">
        <f>IF('Deckblatt-Cover Sheet'!$C$5="deutsch",IF(ISERROR(VLOOKUP(C29,'Katalog-Catalogue'!$A$72:$G$212,4,FALSE)),"",VLOOKUP(C29,'Katalog-Catalogue'!$A$72:$G$212,4,FALSE)),IF(ISERROR(VLOOKUP(C29,'Katalog-Catalogue'!$A$72:$G$212,6,FALSE)),"",VLOOKUP(C29,'Katalog-Catalogue'!$A$72:$G$212,6,FALSE)))</f>
        <v/>
      </c>
      <c r="E29" s="77">
        <f>'PB Übersicht-Report Overview'!N27</f>
        <v>0</v>
      </c>
      <c r="F29" s="103" t="s">
        <v>164</v>
      </c>
      <c r="G29" s="77">
        <f>'PB Übersicht-Report Overview'!P27</f>
        <v>0</v>
      </c>
      <c r="H29" s="78" t="str">
        <f>IF(ISERROR(AVERAGE(I29:R29)),IF(EXACT(E29,G29),IF(EXACT(S29,SUM(COUNTIF(I29:R29,"i.O."),COUNTIF(I29:R29,"OK"))),IF('Deckblatt-Cover Sheet'!$C$5="deutsch",'Katalog-Catalogue'!$G$17,'Katalog-Catalogue'!$H$17),IF(ISBLANK(I29),"",IF('Deckblatt-Cover Sheet'!$C$5="deutsch",'Katalog-Catalogue'!$G$18,'Katalog-Catalogue'!$H$18))),""),ROUND(AVERAGE(I29:R29),4))</f>
        <v>OK</v>
      </c>
      <c r="I29" s="237"/>
      <c r="J29" s="237"/>
      <c r="K29" s="237"/>
      <c r="L29" s="237"/>
      <c r="M29" s="237"/>
      <c r="N29" s="237"/>
      <c r="O29" s="237"/>
      <c r="P29" s="237"/>
      <c r="Q29" s="237"/>
      <c r="R29" s="237"/>
      <c r="S29" s="172">
        <f>(10-'Deckblatt-Cover Sheet'!$C$16)+10-COUNTIF(I29:R29,"")-COUNTIF(I29:R29,"")</f>
        <v>0</v>
      </c>
      <c r="T29" s="47"/>
      <c r="U29" s="47"/>
      <c r="V29" s="47"/>
      <c r="W29" s="47"/>
    </row>
    <row r="30" spans="1:23" s="53" customFormat="1" x14ac:dyDescent="0.2">
      <c r="A30" s="250">
        <f>'PB Übersicht-Report Overview'!A28</f>
        <v>19</v>
      </c>
      <c r="B30" s="82" t="str">
        <f>'PB Übersicht-Report Overview'!B28</f>
        <v/>
      </c>
      <c r="C30" s="41">
        <f>'PB Übersicht-Report Overview'!F28</f>
        <v>0</v>
      </c>
      <c r="D30" s="107" t="str">
        <f>IF('Deckblatt-Cover Sheet'!$C$5="deutsch",IF(ISERROR(VLOOKUP(C30,'Katalog-Catalogue'!$A$72:$G$212,4,FALSE)),"",VLOOKUP(C30,'Katalog-Catalogue'!$A$72:$G$212,4,FALSE)),IF(ISERROR(VLOOKUP(C30,'Katalog-Catalogue'!$A$72:$G$212,6,FALSE)),"",VLOOKUP(C30,'Katalog-Catalogue'!$A$72:$G$212,6,FALSE)))</f>
        <v/>
      </c>
      <c r="E30" s="77">
        <f>'PB Übersicht-Report Overview'!N28</f>
        <v>0</v>
      </c>
      <c r="F30" s="103" t="s">
        <v>164</v>
      </c>
      <c r="G30" s="77">
        <f>'PB Übersicht-Report Overview'!P28</f>
        <v>0</v>
      </c>
      <c r="H30" s="78" t="str">
        <f>IF(ISERROR(AVERAGE(I30:R30)),IF(EXACT(E30,G30),IF(EXACT(S30,SUM(COUNTIF(I30:R30,"i.O."),COUNTIF(I30:R30,"OK"))),IF('Deckblatt-Cover Sheet'!$C$5="deutsch",'Katalog-Catalogue'!$G$17,'Katalog-Catalogue'!$H$17),IF(ISBLANK(I30),"",IF('Deckblatt-Cover Sheet'!$C$5="deutsch",'Katalog-Catalogue'!$G$18,'Katalog-Catalogue'!$H$18))),""),ROUND(AVERAGE(I30:R30),4))</f>
        <v>OK</v>
      </c>
      <c r="I30" s="237"/>
      <c r="J30" s="237"/>
      <c r="K30" s="237"/>
      <c r="L30" s="237"/>
      <c r="M30" s="237"/>
      <c r="N30" s="237"/>
      <c r="O30" s="237"/>
      <c r="P30" s="237"/>
      <c r="Q30" s="237"/>
      <c r="R30" s="237"/>
      <c r="S30" s="172">
        <f>(10-'Deckblatt-Cover Sheet'!$C$16)+10-COUNTIF(I30:R30,"")-COUNTIF(I30:R30,"")</f>
        <v>0</v>
      </c>
      <c r="T30" s="47"/>
      <c r="U30" s="47"/>
      <c r="V30" s="47"/>
      <c r="W30" s="47"/>
    </row>
    <row r="31" spans="1:23" s="53" customFormat="1" x14ac:dyDescent="0.2">
      <c r="A31" s="250">
        <f>'PB Übersicht-Report Overview'!A29</f>
        <v>20</v>
      </c>
      <c r="B31" s="82" t="str">
        <f>'PB Übersicht-Report Overview'!B29</f>
        <v/>
      </c>
      <c r="C31" s="41">
        <f>'PB Übersicht-Report Overview'!F29</f>
        <v>0</v>
      </c>
      <c r="D31" s="107" t="str">
        <f>IF('Deckblatt-Cover Sheet'!$C$5="deutsch",IF(ISERROR(VLOOKUP(C31,'Katalog-Catalogue'!$A$72:$G$212,4,FALSE)),"",VLOOKUP(C31,'Katalog-Catalogue'!$A$72:$G$212,4,FALSE)),IF(ISERROR(VLOOKUP(C31,'Katalog-Catalogue'!$A$72:$G$212,6,FALSE)),"",VLOOKUP(C31,'Katalog-Catalogue'!$A$72:$G$212,6,FALSE)))</f>
        <v/>
      </c>
      <c r="E31" s="77">
        <f>'PB Übersicht-Report Overview'!N29</f>
        <v>0</v>
      </c>
      <c r="F31" s="103" t="s">
        <v>164</v>
      </c>
      <c r="G31" s="77">
        <f>'PB Übersicht-Report Overview'!P29</f>
        <v>0</v>
      </c>
      <c r="H31" s="78" t="str">
        <f>IF(ISERROR(AVERAGE(I31:R31)),IF(EXACT(E31,G31),IF(EXACT(S31,SUM(COUNTIF(I31:R31,"i.O."),COUNTIF(I31:R31,"OK"))),IF('Deckblatt-Cover Sheet'!$C$5="deutsch",'Katalog-Catalogue'!$G$17,'Katalog-Catalogue'!$H$17),IF(ISBLANK(I31),"",IF('Deckblatt-Cover Sheet'!$C$5="deutsch",'Katalog-Catalogue'!$G$18,'Katalog-Catalogue'!$H$18))),""),ROUND(AVERAGE(I31:R31),4))</f>
        <v>OK</v>
      </c>
      <c r="I31" s="237"/>
      <c r="J31" s="237"/>
      <c r="K31" s="237"/>
      <c r="L31" s="237"/>
      <c r="M31" s="237"/>
      <c r="N31" s="237"/>
      <c r="O31" s="237"/>
      <c r="P31" s="237"/>
      <c r="Q31" s="237"/>
      <c r="R31" s="237"/>
      <c r="S31" s="172">
        <f>(10-'Deckblatt-Cover Sheet'!$C$16)+10-COUNTIF(I31:R31,"")-COUNTIF(I31:R31,"")</f>
        <v>0</v>
      </c>
      <c r="T31" s="47"/>
      <c r="U31" s="47"/>
      <c r="V31" s="47"/>
      <c r="W31" s="47"/>
    </row>
    <row r="32" spans="1:23" s="53" customFormat="1" x14ac:dyDescent="0.2">
      <c r="A32" s="250">
        <f>'PB Übersicht-Report Overview'!A30</f>
        <v>21</v>
      </c>
      <c r="B32" s="82" t="str">
        <f>'PB Übersicht-Report Overview'!B30</f>
        <v/>
      </c>
      <c r="C32" s="41">
        <f>'PB Übersicht-Report Overview'!F30</f>
        <v>0</v>
      </c>
      <c r="D32" s="107" t="str">
        <f>IF('Deckblatt-Cover Sheet'!$C$5="deutsch",IF(ISERROR(VLOOKUP(C32,'Katalog-Catalogue'!$A$72:$G$212,4,FALSE)),"",VLOOKUP(C32,'Katalog-Catalogue'!$A$72:$G$212,4,FALSE)),IF(ISERROR(VLOOKUP(C32,'Katalog-Catalogue'!$A$72:$G$212,6,FALSE)),"",VLOOKUP(C32,'Katalog-Catalogue'!$A$72:$G$212,6,FALSE)))</f>
        <v/>
      </c>
      <c r="E32" s="77">
        <f>'PB Übersicht-Report Overview'!N30</f>
        <v>0</v>
      </c>
      <c r="F32" s="103" t="s">
        <v>164</v>
      </c>
      <c r="G32" s="77">
        <f>'PB Übersicht-Report Overview'!P30</f>
        <v>0</v>
      </c>
      <c r="H32" s="78" t="str">
        <f>IF(ISERROR(AVERAGE(I32:R32)),IF(EXACT(E32,G32),IF(EXACT(S32,SUM(COUNTIF(I32:R32,"i.O."),COUNTIF(I32:R32,"OK"))),IF('Deckblatt-Cover Sheet'!$C$5="deutsch",'Katalog-Catalogue'!$G$17,'Katalog-Catalogue'!$H$17),IF(ISBLANK(I32),"",IF('Deckblatt-Cover Sheet'!$C$5="deutsch",'Katalog-Catalogue'!$G$18,'Katalog-Catalogue'!$H$18))),""),ROUND(AVERAGE(I32:R32),4))</f>
        <v>OK</v>
      </c>
      <c r="I32" s="237"/>
      <c r="J32" s="237"/>
      <c r="K32" s="237"/>
      <c r="L32" s="237"/>
      <c r="M32" s="237"/>
      <c r="N32" s="237"/>
      <c r="O32" s="237"/>
      <c r="P32" s="237"/>
      <c r="Q32" s="237"/>
      <c r="R32" s="237"/>
      <c r="S32" s="172">
        <f>(10-'Deckblatt-Cover Sheet'!$C$16)+10-COUNTIF(I32:R32,"")-COUNTIF(I32:R32,"")</f>
        <v>0</v>
      </c>
      <c r="T32" s="47"/>
      <c r="U32" s="47"/>
      <c r="V32" s="47"/>
      <c r="W32" s="47"/>
    </row>
    <row r="33" spans="1:23" s="53" customFormat="1" x14ac:dyDescent="0.2">
      <c r="A33" s="250">
        <f>'PB Übersicht-Report Overview'!A31</f>
        <v>22</v>
      </c>
      <c r="B33" s="82" t="str">
        <f>'PB Übersicht-Report Overview'!B31</f>
        <v/>
      </c>
      <c r="C33" s="41">
        <f>'PB Übersicht-Report Overview'!F31</f>
        <v>0</v>
      </c>
      <c r="D33" s="107" t="str">
        <f>IF('Deckblatt-Cover Sheet'!$C$5="deutsch",IF(ISERROR(VLOOKUP(C33,'Katalog-Catalogue'!$A$72:$G$212,4,FALSE)),"",VLOOKUP(C33,'Katalog-Catalogue'!$A$72:$G$212,4,FALSE)),IF(ISERROR(VLOOKUP(C33,'Katalog-Catalogue'!$A$72:$G$212,6,FALSE)),"",VLOOKUP(C33,'Katalog-Catalogue'!$A$72:$G$212,6,FALSE)))</f>
        <v/>
      </c>
      <c r="E33" s="77">
        <f>'PB Übersicht-Report Overview'!N31</f>
        <v>0</v>
      </c>
      <c r="F33" s="103" t="s">
        <v>164</v>
      </c>
      <c r="G33" s="77">
        <f>'PB Übersicht-Report Overview'!P31</f>
        <v>0</v>
      </c>
      <c r="H33" s="78" t="str">
        <f>IF(ISERROR(AVERAGE(I33:R33)),IF(EXACT(E33,G33),IF(EXACT(S33,SUM(COUNTIF(I33:R33,"i.O."),COUNTIF(I33:R33,"OK"))),IF('Deckblatt-Cover Sheet'!$C$5="deutsch",'Katalog-Catalogue'!$G$17,'Katalog-Catalogue'!$H$17),IF(ISBLANK(I33),"",IF('Deckblatt-Cover Sheet'!$C$5="deutsch",'Katalog-Catalogue'!$G$18,'Katalog-Catalogue'!$H$18))),""),ROUND(AVERAGE(I33:R33),4))</f>
        <v>OK</v>
      </c>
      <c r="I33" s="237"/>
      <c r="J33" s="237"/>
      <c r="K33" s="237"/>
      <c r="L33" s="237"/>
      <c r="M33" s="237"/>
      <c r="N33" s="237"/>
      <c r="O33" s="237"/>
      <c r="P33" s="237"/>
      <c r="Q33" s="237"/>
      <c r="R33" s="237"/>
      <c r="S33" s="172">
        <f>(10-'Deckblatt-Cover Sheet'!$C$16)+10-COUNTIF(I33:R33,"")-COUNTIF(I33:R33,"")</f>
        <v>0</v>
      </c>
      <c r="T33" s="47"/>
      <c r="U33" s="47"/>
      <c r="V33" s="47"/>
      <c r="W33" s="47"/>
    </row>
    <row r="34" spans="1:23" s="53" customFormat="1" x14ac:dyDescent="0.2">
      <c r="A34" s="250">
        <f>'PB Übersicht-Report Overview'!A32</f>
        <v>23</v>
      </c>
      <c r="B34" s="82" t="str">
        <f>'PB Übersicht-Report Overview'!B32</f>
        <v/>
      </c>
      <c r="C34" s="41">
        <f>'PB Übersicht-Report Overview'!F32</f>
        <v>0</v>
      </c>
      <c r="D34" s="107" t="str">
        <f>IF('Deckblatt-Cover Sheet'!$C$5="deutsch",IF(ISERROR(VLOOKUP(C34,'Katalog-Catalogue'!$A$72:$G$212,4,FALSE)),"",VLOOKUP(C34,'Katalog-Catalogue'!$A$72:$G$212,4,FALSE)),IF(ISERROR(VLOOKUP(C34,'Katalog-Catalogue'!$A$72:$G$212,6,FALSE)),"",VLOOKUP(C34,'Katalog-Catalogue'!$A$72:$G$212,6,FALSE)))</f>
        <v/>
      </c>
      <c r="E34" s="77">
        <f>'PB Übersicht-Report Overview'!N32</f>
        <v>0</v>
      </c>
      <c r="F34" s="103" t="s">
        <v>164</v>
      </c>
      <c r="G34" s="77">
        <f>'PB Übersicht-Report Overview'!P32</f>
        <v>0</v>
      </c>
      <c r="H34" s="78" t="str">
        <f>IF(ISERROR(AVERAGE(I34:R34)),IF(EXACT(E34,G34),IF(EXACT(S34,SUM(COUNTIF(I34:R34,"i.O."),COUNTIF(I34:R34,"OK"))),IF('Deckblatt-Cover Sheet'!$C$5="deutsch",'Katalog-Catalogue'!$G$17,'Katalog-Catalogue'!$H$17),IF(ISBLANK(I34),"",IF('Deckblatt-Cover Sheet'!$C$5="deutsch",'Katalog-Catalogue'!$G$18,'Katalog-Catalogue'!$H$18))),""),ROUND(AVERAGE(I34:R34),4))</f>
        <v>OK</v>
      </c>
      <c r="I34" s="237"/>
      <c r="J34" s="237"/>
      <c r="K34" s="237"/>
      <c r="L34" s="237"/>
      <c r="M34" s="237"/>
      <c r="N34" s="237"/>
      <c r="O34" s="237"/>
      <c r="P34" s="237"/>
      <c r="Q34" s="237"/>
      <c r="R34" s="237"/>
      <c r="S34" s="172">
        <f>(10-'Deckblatt-Cover Sheet'!$C$16)+10-COUNTIF(I34:R34,"")-COUNTIF(I34:R34,"")</f>
        <v>0</v>
      </c>
      <c r="T34" s="47"/>
      <c r="U34" s="47"/>
      <c r="V34" s="47"/>
      <c r="W34" s="47"/>
    </row>
    <row r="35" spans="1:23" s="53" customFormat="1" x14ac:dyDescent="0.2">
      <c r="A35" s="250">
        <f>'PB Übersicht-Report Overview'!A33</f>
        <v>24</v>
      </c>
      <c r="B35" s="82" t="str">
        <f>'PB Übersicht-Report Overview'!B33</f>
        <v/>
      </c>
      <c r="C35" s="41">
        <f>'PB Übersicht-Report Overview'!F33</f>
        <v>0</v>
      </c>
      <c r="D35" s="107" t="str">
        <f>IF('Deckblatt-Cover Sheet'!$C$5="deutsch",IF(ISERROR(VLOOKUP(C35,'Katalog-Catalogue'!$A$72:$G$212,4,FALSE)),"",VLOOKUP(C35,'Katalog-Catalogue'!$A$72:$G$212,4,FALSE)),IF(ISERROR(VLOOKUP(C35,'Katalog-Catalogue'!$A$72:$G$212,6,FALSE)),"",VLOOKUP(C35,'Katalog-Catalogue'!$A$72:$G$212,6,FALSE)))</f>
        <v/>
      </c>
      <c r="E35" s="77">
        <f>'PB Übersicht-Report Overview'!N33</f>
        <v>0</v>
      </c>
      <c r="F35" s="103" t="s">
        <v>164</v>
      </c>
      <c r="G35" s="77">
        <f>'PB Übersicht-Report Overview'!P33</f>
        <v>0</v>
      </c>
      <c r="H35" s="78" t="str">
        <f>IF(ISERROR(AVERAGE(I35:R35)),IF(EXACT(E35,G35),IF(EXACT(S35,SUM(COUNTIF(I35:R35,"i.O."),COUNTIF(I35:R35,"OK"))),IF('Deckblatt-Cover Sheet'!$C$5="deutsch",'Katalog-Catalogue'!$G$17,'Katalog-Catalogue'!$H$17),IF(ISBLANK(I35),"",IF('Deckblatt-Cover Sheet'!$C$5="deutsch",'Katalog-Catalogue'!$G$18,'Katalog-Catalogue'!$H$18))),""),ROUND(AVERAGE(I35:R35),4))</f>
        <v>OK</v>
      </c>
      <c r="I35" s="237"/>
      <c r="J35" s="237"/>
      <c r="K35" s="237"/>
      <c r="L35" s="237"/>
      <c r="M35" s="237"/>
      <c r="N35" s="237"/>
      <c r="O35" s="237"/>
      <c r="P35" s="237"/>
      <c r="Q35" s="237"/>
      <c r="R35" s="237"/>
      <c r="S35" s="172">
        <f>(10-'Deckblatt-Cover Sheet'!$C$16)+10-COUNTIF(I35:R35,"")-COUNTIF(I35:R35,"")</f>
        <v>0</v>
      </c>
    </row>
    <row r="36" spans="1:23" s="53" customFormat="1" x14ac:dyDescent="0.2">
      <c r="A36" s="250">
        <f>'PB Übersicht-Report Overview'!A34</f>
        <v>25</v>
      </c>
      <c r="B36" s="82" t="str">
        <f>'PB Übersicht-Report Overview'!B34</f>
        <v/>
      </c>
      <c r="C36" s="41">
        <f>'PB Übersicht-Report Overview'!F34</f>
        <v>0</v>
      </c>
      <c r="D36" s="107" t="str">
        <f>IF('Deckblatt-Cover Sheet'!$C$5="deutsch",IF(ISERROR(VLOOKUP(C36,'Katalog-Catalogue'!$A$72:$G$212,4,FALSE)),"",VLOOKUP(C36,'Katalog-Catalogue'!$A$72:$G$212,4,FALSE)),IF(ISERROR(VLOOKUP(C36,'Katalog-Catalogue'!$A$72:$G$212,6,FALSE)),"",VLOOKUP(C36,'Katalog-Catalogue'!$A$72:$G$212,6,FALSE)))</f>
        <v/>
      </c>
      <c r="E36" s="77">
        <f>'PB Übersicht-Report Overview'!N34</f>
        <v>0</v>
      </c>
      <c r="F36" s="103" t="s">
        <v>164</v>
      </c>
      <c r="G36" s="77">
        <f>'PB Übersicht-Report Overview'!P34</f>
        <v>0</v>
      </c>
      <c r="H36" s="78" t="str">
        <f>IF(ISERROR(AVERAGE(I36:R36)),IF(EXACT(E36,G36),IF(EXACT(S36,SUM(COUNTIF(I36:R36,"i.O."),COUNTIF(I36:R36,"OK"))),IF('Deckblatt-Cover Sheet'!$C$5="deutsch",'Katalog-Catalogue'!$G$17,'Katalog-Catalogue'!$H$17),IF(ISBLANK(I36),"",IF('Deckblatt-Cover Sheet'!$C$5="deutsch",'Katalog-Catalogue'!$G$18,'Katalog-Catalogue'!$H$18))),""),ROUND(AVERAGE(I36:R36),4))</f>
        <v>OK</v>
      </c>
      <c r="I36" s="237"/>
      <c r="J36" s="237"/>
      <c r="K36" s="237"/>
      <c r="L36" s="237"/>
      <c r="M36" s="237"/>
      <c r="N36" s="237"/>
      <c r="O36" s="237"/>
      <c r="P36" s="237"/>
      <c r="Q36" s="237"/>
      <c r="R36" s="237"/>
      <c r="S36" s="172">
        <f>(10-'Deckblatt-Cover Sheet'!$C$16)+10-COUNTIF(I36:R36,"")-COUNTIF(I36:R36,"")</f>
        <v>0</v>
      </c>
    </row>
    <row r="37" spans="1:23" s="53" customFormat="1" x14ac:dyDescent="0.2">
      <c r="A37" s="250">
        <f>'PB Übersicht-Report Overview'!A35</f>
        <v>26</v>
      </c>
      <c r="B37" s="82" t="str">
        <f>'PB Übersicht-Report Overview'!B35</f>
        <v/>
      </c>
      <c r="C37" s="41">
        <f>'PB Übersicht-Report Overview'!F35</f>
        <v>0</v>
      </c>
      <c r="D37" s="107" t="str">
        <f>IF('Deckblatt-Cover Sheet'!$C$5="deutsch",IF(ISERROR(VLOOKUP(C37,'Katalog-Catalogue'!$A$72:$G$212,4,FALSE)),"",VLOOKUP(C37,'Katalog-Catalogue'!$A$72:$G$212,4,FALSE)),IF(ISERROR(VLOOKUP(C37,'Katalog-Catalogue'!$A$72:$G$212,6,FALSE)),"",VLOOKUP(C37,'Katalog-Catalogue'!$A$72:$G$212,6,FALSE)))</f>
        <v/>
      </c>
      <c r="E37" s="77">
        <f>'PB Übersicht-Report Overview'!N35</f>
        <v>0</v>
      </c>
      <c r="F37" s="103" t="s">
        <v>164</v>
      </c>
      <c r="G37" s="77">
        <f>'PB Übersicht-Report Overview'!P35</f>
        <v>0</v>
      </c>
      <c r="H37" s="78" t="str">
        <f>IF(ISERROR(AVERAGE(I37:R37)),IF(EXACT(E37,G37),IF(EXACT(S37,SUM(COUNTIF(I37:R37,"i.O."),COUNTIF(I37:R37,"OK"))),IF('Deckblatt-Cover Sheet'!$C$5="deutsch",'Katalog-Catalogue'!$G$17,'Katalog-Catalogue'!$H$17),IF(ISBLANK(I37),"",IF('Deckblatt-Cover Sheet'!$C$5="deutsch",'Katalog-Catalogue'!$G$18,'Katalog-Catalogue'!$H$18))),""),ROUND(AVERAGE(I37:R37),4))</f>
        <v>OK</v>
      </c>
      <c r="I37" s="237"/>
      <c r="J37" s="237"/>
      <c r="K37" s="237"/>
      <c r="L37" s="237"/>
      <c r="M37" s="237"/>
      <c r="N37" s="237"/>
      <c r="O37" s="237"/>
      <c r="P37" s="237"/>
      <c r="Q37" s="237"/>
      <c r="R37" s="237"/>
      <c r="S37" s="172">
        <f>(10-'Deckblatt-Cover Sheet'!$C$16)+10-COUNTIF(I37:R37,"")-COUNTIF(I37:R37,"")</f>
        <v>0</v>
      </c>
    </row>
    <row r="38" spans="1:23" s="53" customFormat="1" x14ac:dyDescent="0.2">
      <c r="A38" s="250">
        <f>'PB Übersicht-Report Overview'!A36</f>
        <v>27</v>
      </c>
      <c r="B38" s="82" t="str">
        <f>'PB Übersicht-Report Overview'!B36</f>
        <v/>
      </c>
      <c r="C38" s="41">
        <f>'PB Übersicht-Report Overview'!F36</f>
        <v>0</v>
      </c>
      <c r="D38" s="107" t="str">
        <f>IF('Deckblatt-Cover Sheet'!$C$5="deutsch",IF(ISERROR(VLOOKUP(C38,'Katalog-Catalogue'!$A$72:$G$212,4,FALSE)),"",VLOOKUP(C38,'Katalog-Catalogue'!$A$72:$G$212,4,FALSE)),IF(ISERROR(VLOOKUP(C38,'Katalog-Catalogue'!$A$72:$G$212,6,FALSE)),"",VLOOKUP(C38,'Katalog-Catalogue'!$A$72:$G$212,6,FALSE)))</f>
        <v/>
      </c>
      <c r="E38" s="77">
        <f>'PB Übersicht-Report Overview'!N36</f>
        <v>0</v>
      </c>
      <c r="F38" s="103" t="s">
        <v>164</v>
      </c>
      <c r="G38" s="77">
        <f>'PB Übersicht-Report Overview'!P36</f>
        <v>0</v>
      </c>
      <c r="H38" s="78" t="str">
        <f>IF(ISERROR(AVERAGE(I38:R38)),IF(EXACT(E38,G38),IF(EXACT(S38,SUM(COUNTIF(I38:R38,"i.O."),COUNTIF(I38:R38,"OK"))),IF('Deckblatt-Cover Sheet'!$C$5="deutsch",'Katalog-Catalogue'!$G$17,'Katalog-Catalogue'!$H$17),IF(ISBLANK(I38),"",IF('Deckblatt-Cover Sheet'!$C$5="deutsch",'Katalog-Catalogue'!$G$18,'Katalog-Catalogue'!$H$18))),""),ROUND(AVERAGE(I38:R38),4))</f>
        <v>OK</v>
      </c>
      <c r="I38" s="237"/>
      <c r="J38" s="237"/>
      <c r="K38" s="237"/>
      <c r="L38" s="237"/>
      <c r="M38" s="237"/>
      <c r="N38" s="237"/>
      <c r="O38" s="237"/>
      <c r="P38" s="237"/>
      <c r="Q38" s="237"/>
      <c r="R38" s="237"/>
      <c r="S38" s="172">
        <f>(10-'Deckblatt-Cover Sheet'!$C$16)+10-COUNTIF(I38:R38,"")-COUNTIF(I38:R38,"")</f>
        <v>0</v>
      </c>
    </row>
    <row r="39" spans="1:23" s="53" customFormat="1" x14ac:dyDescent="0.2">
      <c r="A39" s="250">
        <f>'PB Übersicht-Report Overview'!A37</f>
        <v>28</v>
      </c>
      <c r="B39" s="82" t="str">
        <f>'PB Übersicht-Report Overview'!B37</f>
        <v/>
      </c>
      <c r="C39" s="41">
        <f>'PB Übersicht-Report Overview'!F37</f>
        <v>0</v>
      </c>
      <c r="D39" s="107" t="str">
        <f>IF('Deckblatt-Cover Sheet'!$C$5="deutsch",IF(ISERROR(VLOOKUP(C39,'Katalog-Catalogue'!$A$72:$G$212,4,FALSE)),"",VLOOKUP(C39,'Katalog-Catalogue'!$A$72:$G$212,4,FALSE)),IF(ISERROR(VLOOKUP(C39,'Katalog-Catalogue'!$A$72:$G$212,6,FALSE)),"",VLOOKUP(C39,'Katalog-Catalogue'!$A$72:$G$212,6,FALSE)))</f>
        <v/>
      </c>
      <c r="E39" s="77">
        <f>'PB Übersicht-Report Overview'!N37</f>
        <v>0</v>
      </c>
      <c r="F39" s="103" t="s">
        <v>164</v>
      </c>
      <c r="G39" s="77">
        <f>'PB Übersicht-Report Overview'!P37</f>
        <v>0</v>
      </c>
      <c r="H39" s="78" t="str">
        <f>IF(ISERROR(AVERAGE(I39:R39)),IF(EXACT(E39,G39),IF(EXACT(S39,SUM(COUNTIF(I39:R39,"i.O."),COUNTIF(I39:R39,"OK"))),IF('Deckblatt-Cover Sheet'!$C$5="deutsch",'Katalog-Catalogue'!$G$17,'Katalog-Catalogue'!$H$17),IF(ISBLANK(I39),"",IF('Deckblatt-Cover Sheet'!$C$5="deutsch",'Katalog-Catalogue'!$G$18,'Katalog-Catalogue'!$H$18))),""),ROUND(AVERAGE(I39:R39),4))</f>
        <v>OK</v>
      </c>
      <c r="I39" s="237"/>
      <c r="J39" s="237"/>
      <c r="K39" s="237"/>
      <c r="L39" s="237"/>
      <c r="M39" s="237"/>
      <c r="N39" s="237"/>
      <c r="O39" s="237"/>
      <c r="P39" s="237"/>
      <c r="Q39" s="237"/>
      <c r="R39" s="237"/>
      <c r="S39" s="172">
        <f>(10-'Deckblatt-Cover Sheet'!$C$16)+10-COUNTIF(I39:R39,"")-COUNTIF(I39:R39,"")</f>
        <v>0</v>
      </c>
    </row>
    <row r="40" spans="1:23" s="53" customFormat="1" x14ac:dyDescent="0.2">
      <c r="A40" s="250">
        <f>'PB Übersicht-Report Overview'!A38</f>
        <v>29</v>
      </c>
      <c r="B40" s="82" t="str">
        <f>'PB Übersicht-Report Overview'!B38</f>
        <v/>
      </c>
      <c r="C40" s="41">
        <f>'PB Übersicht-Report Overview'!F38</f>
        <v>0</v>
      </c>
      <c r="D40" s="107" t="str">
        <f>IF('Deckblatt-Cover Sheet'!$C$5="deutsch",IF(ISERROR(VLOOKUP(C40,'Katalog-Catalogue'!$A$72:$G$212,4,FALSE)),"",VLOOKUP(C40,'Katalog-Catalogue'!$A$72:$G$212,4,FALSE)),IF(ISERROR(VLOOKUP(C40,'Katalog-Catalogue'!$A$72:$G$212,6,FALSE)),"",VLOOKUP(C40,'Katalog-Catalogue'!$A$72:$G$212,6,FALSE)))</f>
        <v/>
      </c>
      <c r="E40" s="77">
        <f>'PB Übersicht-Report Overview'!N38</f>
        <v>0</v>
      </c>
      <c r="F40" s="103" t="s">
        <v>164</v>
      </c>
      <c r="G40" s="77">
        <f>'PB Übersicht-Report Overview'!P38</f>
        <v>0</v>
      </c>
      <c r="H40" s="78" t="str">
        <f>IF(ISERROR(AVERAGE(I40:R40)),IF(EXACT(E40,G40),IF(EXACT(S40,SUM(COUNTIF(I40:R40,"i.O."),COUNTIF(I40:R40,"OK"))),IF('Deckblatt-Cover Sheet'!$C$5="deutsch",'Katalog-Catalogue'!$G$17,'Katalog-Catalogue'!$H$17),IF(ISBLANK(I40),"",IF('Deckblatt-Cover Sheet'!$C$5="deutsch",'Katalog-Catalogue'!$G$18,'Katalog-Catalogue'!$H$18))),""),ROUND(AVERAGE(I40:R40),4))</f>
        <v>OK</v>
      </c>
      <c r="I40" s="237"/>
      <c r="J40" s="237"/>
      <c r="K40" s="237"/>
      <c r="L40" s="237"/>
      <c r="M40" s="237"/>
      <c r="N40" s="237"/>
      <c r="O40" s="237"/>
      <c r="P40" s="237"/>
      <c r="Q40" s="237"/>
      <c r="R40" s="237"/>
      <c r="S40" s="172">
        <f>(10-'Deckblatt-Cover Sheet'!$C$16)+10-COUNTIF(I40:R40,"")-COUNTIF(I40:R40,"")</f>
        <v>0</v>
      </c>
    </row>
    <row r="41" spans="1:23" s="53" customFormat="1" x14ac:dyDescent="0.2">
      <c r="A41" s="250">
        <f>'PB Übersicht-Report Overview'!A39</f>
        <v>30</v>
      </c>
      <c r="B41" s="82" t="str">
        <f>'PB Übersicht-Report Overview'!B39</f>
        <v/>
      </c>
      <c r="C41" s="41">
        <f>'PB Übersicht-Report Overview'!F39</f>
        <v>0</v>
      </c>
      <c r="D41" s="107" t="str">
        <f>IF('Deckblatt-Cover Sheet'!$C$5="deutsch",IF(ISERROR(VLOOKUP(C41,'Katalog-Catalogue'!$A$72:$G$212,4,FALSE)),"",VLOOKUP(C41,'Katalog-Catalogue'!$A$72:$G$212,4,FALSE)),IF(ISERROR(VLOOKUP(C41,'Katalog-Catalogue'!$A$72:$G$212,6,FALSE)),"",VLOOKUP(C41,'Katalog-Catalogue'!$A$72:$G$212,6,FALSE)))</f>
        <v/>
      </c>
      <c r="E41" s="77">
        <f>'PB Übersicht-Report Overview'!N39</f>
        <v>0</v>
      </c>
      <c r="F41" s="103" t="s">
        <v>164</v>
      </c>
      <c r="G41" s="77">
        <f>'PB Übersicht-Report Overview'!P39</f>
        <v>0</v>
      </c>
      <c r="H41" s="78" t="str">
        <f>IF(ISERROR(AVERAGE(I41:R41)),IF(EXACT(E41,G41),IF(EXACT(S41,SUM(COUNTIF(I41:R41,"i.O."),COUNTIF(I41:R41,"OK"))),IF('Deckblatt-Cover Sheet'!$C$5="deutsch",'Katalog-Catalogue'!$G$17,'Katalog-Catalogue'!$H$17),IF(ISBLANK(I41),"",IF('Deckblatt-Cover Sheet'!$C$5="deutsch",'Katalog-Catalogue'!$G$18,'Katalog-Catalogue'!$H$18))),""),ROUND(AVERAGE(I41:R41),4))</f>
        <v>OK</v>
      </c>
      <c r="I41" s="237"/>
      <c r="J41" s="237"/>
      <c r="K41" s="237"/>
      <c r="L41" s="237"/>
      <c r="M41" s="237"/>
      <c r="N41" s="237"/>
      <c r="O41" s="237"/>
      <c r="P41" s="237"/>
      <c r="Q41" s="237"/>
      <c r="R41" s="237"/>
      <c r="S41" s="172">
        <f>(10-'Deckblatt-Cover Sheet'!$C$16)+10-COUNTIF(I41:R41,"")-COUNTIF(I41:R41,"")</f>
        <v>0</v>
      </c>
    </row>
    <row r="42" spans="1:23" s="53" customFormat="1" x14ac:dyDescent="0.2">
      <c r="A42" s="250">
        <f>'PB Übersicht-Report Overview'!A40</f>
        <v>31</v>
      </c>
      <c r="B42" s="82" t="str">
        <f>'PB Übersicht-Report Overview'!B40</f>
        <v/>
      </c>
      <c r="C42" s="41">
        <f>'PB Übersicht-Report Overview'!F40</f>
        <v>0</v>
      </c>
      <c r="D42" s="107" t="str">
        <f>IF('Deckblatt-Cover Sheet'!$C$5="deutsch",IF(ISERROR(VLOOKUP(C42,'Katalog-Catalogue'!$A$72:$G$212,4,FALSE)),"",VLOOKUP(C42,'Katalog-Catalogue'!$A$72:$G$212,4,FALSE)),IF(ISERROR(VLOOKUP(C42,'Katalog-Catalogue'!$A$72:$G$212,6,FALSE)),"",VLOOKUP(C42,'Katalog-Catalogue'!$A$72:$G$212,6,FALSE)))</f>
        <v/>
      </c>
      <c r="E42" s="77">
        <f>'PB Übersicht-Report Overview'!N40</f>
        <v>0</v>
      </c>
      <c r="F42" s="103" t="s">
        <v>164</v>
      </c>
      <c r="G42" s="77">
        <f>'PB Übersicht-Report Overview'!P40</f>
        <v>0</v>
      </c>
      <c r="H42" s="78" t="str">
        <f>IF(ISERROR(AVERAGE(I42:R42)),IF(EXACT(E42,G42),IF(EXACT(S42,SUM(COUNTIF(I42:R42,"i.O."),COUNTIF(I42:R42,"OK"))),IF('Deckblatt-Cover Sheet'!$C$5="deutsch",'Katalog-Catalogue'!$G$17,'Katalog-Catalogue'!$H$17),IF(ISBLANK(I42),"",IF('Deckblatt-Cover Sheet'!$C$5="deutsch",'Katalog-Catalogue'!$G$18,'Katalog-Catalogue'!$H$18))),""),ROUND(AVERAGE(I42:R42),4))</f>
        <v>OK</v>
      </c>
      <c r="I42" s="237"/>
      <c r="J42" s="237"/>
      <c r="K42" s="237"/>
      <c r="L42" s="237"/>
      <c r="M42" s="237"/>
      <c r="N42" s="237"/>
      <c r="O42" s="237"/>
      <c r="P42" s="237"/>
      <c r="Q42" s="237"/>
      <c r="R42" s="237"/>
      <c r="S42" s="172">
        <f>(10-'Deckblatt-Cover Sheet'!$C$16)+10-COUNTIF(I42:R42,"")-COUNTIF(I42:R42,"")</f>
        <v>0</v>
      </c>
    </row>
    <row r="43" spans="1:23" s="53" customFormat="1" x14ac:dyDescent="0.2">
      <c r="A43" s="250">
        <f>'PB Übersicht-Report Overview'!A41</f>
        <v>32</v>
      </c>
      <c r="B43" s="82" t="str">
        <f>'PB Übersicht-Report Overview'!B41</f>
        <v/>
      </c>
      <c r="C43" s="41">
        <f>'PB Übersicht-Report Overview'!F41</f>
        <v>0</v>
      </c>
      <c r="D43" s="107" t="str">
        <f>IF('Deckblatt-Cover Sheet'!$C$5="deutsch",IF(ISERROR(VLOOKUP(C43,'Katalog-Catalogue'!$A$72:$G$212,4,FALSE)),"",VLOOKUP(C43,'Katalog-Catalogue'!$A$72:$G$212,4,FALSE)),IF(ISERROR(VLOOKUP(C43,'Katalog-Catalogue'!$A$72:$G$212,6,FALSE)),"",VLOOKUP(C43,'Katalog-Catalogue'!$A$72:$G$212,6,FALSE)))</f>
        <v/>
      </c>
      <c r="E43" s="77">
        <f>'PB Übersicht-Report Overview'!N41</f>
        <v>0</v>
      </c>
      <c r="F43" s="103" t="s">
        <v>164</v>
      </c>
      <c r="G43" s="77">
        <f>'PB Übersicht-Report Overview'!P41</f>
        <v>0</v>
      </c>
      <c r="H43" s="78" t="str">
        <f>IF(ISERROR(AVERAGE(I43:R43)),IF(EXACT(E43,G43),IF(EXACT(S43,SUM(COUNTIF(I43:R43,"i.O."),COUNTIF(I43:R43,"OK"))),IF('Deckblatt-Cover Sheet'!$C$5="deutsch",'Katalog-Catalogue'!$G$17,'Katalog-Catalogue'!$H$17),IF(ISBLANK(I43),"",IF('Deckblatt-Cover Sheet'!$C$5="deutsch",'Katalog-Catalogue'!$G$18,'Katalog-Catalogue'!$H$18))),""),ROUND(AVERAGE(I43:R43),4))</f>
        <v>OK</v>
      </c>
      <c r="I43" s="237"/>
      <c r="J43" s="237"/>
      <c r="K43" s="237"/>
      <c r="L43" s="237"/>
      <c r="M43" s="237"/>
      <c r="N43" s="237"/>
      <c r="O43" s="237"/>
      <c r="P43" s="237"/>
      <c r="Q43" s="237"/>
      <c r="R43" s="237"/>
      <c r="S43" s="172">
        <f>(10-'Deckblatt-Cover Sheet'!$C$16)+10-COUNTIF(I43:R43,"")-COUNTIF(I43:R43,"")</f>
        <v>0</v>
      </c>
    </row>
    <row r="44" spans="1:23" s="53" customFormat="1" x14ac:dyDescent="0.2">
      <c r="A44" s="250">
        <f>'PB Übersicht-Report Overview'!A42</f>
        <v>33</v>
      </c>
      <c r="B44" s="82" t="str">
        <f>'PB Übersicht-Report Overview'!B42</f>
        <v/>
      </c>
      <c r="C44" s="41">
        <f>'PB Übersicht-Report Overview'!F42</f>
        <v>0</v>
      </c>
      <c r="D44" s="107" t="str">
        <f>IF('Deckblatt-Cover Sheet'!$C$5="deutsch",IF(ISERROR(VLOOKUP(C44,'Katalog-Catalogue'!$A$72:$G$212,4,FALSE)),"",VLOOKUP(C44,'Katalog-Catalogue'!$A$72:$G$212,4,FALSE)),IF(ISERROR(VLOOKUP(C44,'Katalog-Catalogue'!$A$72:$G$212,6,FALSE)),"",VLOOKUP(C44,'Katalog-Catalogue'!$A$72:$G$212,6,FALSE)))</f>
        <v/>
      </c>
      <c r="E44" s="77">
        <f>'PB Übersicht-Report Overview'!N42</f>
        <v>0</v>
      </c>
      <c r="F44" s="103" t="s">
        <v>164</v>
      </c>
      <c r="G44" s="77">
        <f>'PB Übersicht-Report Overview'!P42</f>
        <v>0</v>
      </c>
      <c r="H44" s="78" t="str">
        <f>IF(ISERROR(AVERAGE(I44:R44)),IF(EXACT(E44,G44),IF(EXACT(S44,SUM(COUNTIF(I44:R44,"i.O."),COUNTIF(I44:R44,"OK"))),IF('Deckblatt-Cover Sheet'!$C$5="deutsch",'Katalog-Catalogue'!$G$17,'Katalog-Catalogue'!$H$17),IF(ISBLANK(I44),"",IF('Deckblatt-Cover Sheet'!$C$5="deutsch",'Katalog-Catalogue'!$G$18,'Katalog-Catalogue'!$H$18))),""),ROUND(AVERAGE(I44:R44),4))</f>
        <v>OK</v>
      </c>
      <c r="I44" s="237"/>
      <c r="J44" s="237"/>
      <c r="K44" s="237"/>
      <c r="L44" s="237"/>
      <c r="M44" s="237"/>
      <c r="N44" s="237"/>
      <c r="O44" s="237"/>
      <c r="P44" s="237"/>
      <c r="Q44" s="237"/>
      <c r="R44" s="237"/>
      <c r="S44" s="172">
        <f>(10-'Deckblatt-Cover Sheet'!$C$16)+10-COUNTIF(I44:R44,"")-COUNTIF(I44:R44,"")</f>
        <v>0</v>
      </c>
    </row>
    <row r="45" spans="1:23" s="53" customFormat="1" x14ac:dyDescent="0.2">
      <c r="A45" s="250">
        <f>'PB Übersicht-Report Overview'!A43</f>
        <v>34</v>
      </c>
      <c r="B45" s="82" t="str">
        <f>'PB Übersicht-Report Overview'!B43</f>
        <v/>
      </c>
      <c r="C45" s="41">
        <f>'PB Übersicht-Report Overview'!F43</f>
        <v>0</v>
      </c>
      <c r="D45" s="107" t="str">
        <f>IF('Deckblatt-Cover Sheet'!$C$5="deutsch",IF(ISERROR(VLOOKUP(C45,'Katalog-Catalogue'!$A$72:$G$212,4,FALSE)),"",VLOOKUP(C45,'Katalog-Catalogue'!$A$72:$G$212,4,FALSE)),IF(ISERROR(VLOOKUP(C45,'Katalog-Catalogue'!$A$72:$G$212,6,FALSE)),"",VLOOKUP(C45,'Katalog-Catalogue'!$A$72:$G$212,6,FALSE)))</f>
        <v/>
      </c>
      <c r="E45" s="77">
        <f>'PB Übersicht-Report Overview'!N43</f>
        <v>0</v>
      </c>
      <c r="F45" s="103" t="s">
        <v>164</v>
      </c>
      <c r="G45" s="77">
        <f>'PB Übersicht-Report Overview'!P43</f>
        <v>0</v>
      </c>
      <c r="H45" s="78" t="str">
        <f>IF(ISERROR(AVERAGE(I45:R45)),IF(EXACT(E45,G45),IF(EXACT(S45,SUM(COUNTIF(I45:R45,"i.O."),COUNTIF(I45:R45,"OK"))),IF('Deckblatt-Cover Sheet'!$C$5="deutsch",'Katalog-Catalogue'!$G$17,'Katalog-Catalogue'!$H$17),IF(ISBLANK(I45),"",IF('Deckblatt-Cover Sheet'!$C$5="deutsch",'Katalog-Catalogue'!$G$18,'Katalog-Catalogue'!$H$18))),""),ROUND(AVERAGE(I45:R45),4))</f>
        <v>OK</v>
      </c>
      <c r="I45" s="237"/>
      <c r="J45" s="237"/>
      <c r="K45" s="237"/>
      <c r="L45" s="237"/>
      <c r="M45" s="237"/>
      <c r="N45" s="237"/>
      <c r="O45" s="237"/>
      <c r="P45" s="237"/>
      <c r="Q45" s="237"/>
      <c r="R45" s="237"/>
      <c r="S45" s="172">
        <f>(10-'Deckblatt-Cover Sheet'!$C$16)+10-COUNTIF(I45:R45,"")-COUNTIF(I45:R45,"")</f>
        <v>0</v>
      </c>
    </row>
    <row r="46" spans="1:23" s="53" customFormat="1" x14ac:dyDescent="0.2">
      <c r="A46" s="250">
        <f>'PB Übersicht-Report Overview'!A44</f>
        <v>35</v>
      </c>
      <c r="B46" s="82" t="str">
        <f>'PB Übersicht-Report Overview'!B44</f>
        <v/>
      </c>
      <c r="C46" s="41">
        <f>'PB Übersicht-Report Overview'!F44</f>
        <v>0</v>
      </c>
      <c r="D46" s="107" t="str">
        <f>IF('Deckblatt-Cover Sheet'!$C$5="deutsch",IF(ISERROR(VLOOKUP(C46,'Katalog-Catalogue'!$A$72:$G$212,4,FALSE)),"",VLOOKUP(C46,'Katalog-Catalogue'!$A$72:$G$212,4,FALSE)),IF(ISERROR(VLOOKUP(C46,'Katalog-Catalogue'!$A$72:$G$212,6,FALSE)),"",VLOOKUP(C46,'Katalog-Catalogue'!$A$72:$G$212,6,FALSE)))</f>
        <v/>
      </c>
      <c r="E46" s="77">
        <f>'PB Übersicht-Report Overview'!N44</f>
        <v>0</v>
      </c>
      <c r="F46" s="103" t="s">
        <v>164</v>
      </c>
      <c r="G46" s="77">
        <f>'PB Übersicht-Report Overview'!P44</f>
        <v>0</v>
      </c>
      <c r="H46" s="78" t="str">
        <f>IF(ISERROR(AVERAGE(I46:R46)),IF(EXACT(E46,G46),IF(EXACT(S46,SUM(COUNTIF(I46:R46,"i.O."),COUNTIF(I46:R46,"OK"))),IF('Deckblatt-Cover Sheet'!$C$5="deutsch",'Katalog-Catalogue'!$G$17,'Katalog-Catalogue'!$H$17),IF(ISBLANK(I46),"",IF('Deckblatt-Cover Sheet'!$C$5="deutsch",'Katalog-Catalogue'!$G$18,'Katalog-Catalogue'!$H$18))),""),ROUND(AVERAGE(I46:R46),4))</f>
        <v>OK</v>
      </c>
      <c r="I46" s="237"/>
      <c r="J46" s="237"/>
      <c r="K46" s="237"/>
      <c r="L46" s="237"/>
      <c r="M46" s="237"/>
      <c r="N46" s="237"/>
      <c r="O46" s="237"/>
      <c r="P46" s="237"/>
      <c r="Q46" s="237"/>
      <c r="R46" s="237"/>
      <c r="S46" s="172">
        <f>(10-'Deckblatt-Cover Sheet'!$C$16)+10-COUNTIF(I46:R46,"")-COUNTIF(I46:R46,"")</f>
        <v>0</v>
      </c>
    </row>
    <row r="47" spans="1:23" s="53" customFormat="1" x14ac:dyDescent="0.2">
      <c r="A47" s="250">
        <f>'PB Übersicht-Report Overview'!A45</f>
        <v>36</v>
      </c>
      <c r="B47" s="82" t="str">
        <f>'PB Übersicht-Report Overview'!B45</f>
        <v/>
      </c>
      <c r="C47" s="41">
        <f>'PB Übersicht-Report Overview'!F45</f>
        <v>0</v>
      </c>
      <c r="D47" s="107" t="str">
        <f>IF('Deckblatt-Cover Sheet'!$C$5="deutsch",IF(ISERROR(VLOOKUP(C47,'Katalog-Catalogue'!$A$72:$G$212,4,FALSE)),"",VLOOKUP(C47,'Katalog-Catalogue'!$A$72:$G$212,4,FALSE)),IF(ISERROR(VLOOKUP(C47,'Katalog-Catalogue'!$A$72:$G$212,6,FALSE)),"",VLOOKUP(C47,'Katalog-Catalogue'!$A$72:$G$212,6,FALSE)))</f>
        <v/>
      </c>
      <c r="E47" s="77">
        <f>'PB Übersicht-Report Overview'!N45</f>
        <v>0</v>
      </c>
      <c r="F47" s="103" t="s">
        <v>164</v>
      </c>
      <c r="G47" s="77">
        <f>'PB Übersicht-Report Overview'!P45</f>
        <v>0</v>
      </c>
      <c r="H47" s="78" t="str">
        <f>IF(ISERROR(AVERAGE(I47:R47)),IF(EXACT(E47,G47),IF(EXACT(S47,SUM(COUNTIF(I47:R47,"i.O."),COUNTIF(I47:R47,"OK"))),IF('Deckblatt-Cover Sheet'!$C$5="deutsch",'Katalog-Catalogue'!$G$17,'Katalog-Catalogue'!$H$17),IF(ISBLANK(I47),"",IF('Deckblatt-Cover Sheet'!$C$5="deutsch",'Katalog-Catalogue'!$G$18,'Katalog-Catalogue'!$H$18))),""),ROUND(AVERAGE(I47:R47),4))</f>
        <v>OK</v>
      </c>
      <c r="I47" s="237"/>
      <c r="J47" s="237"/>
      <c r="K47" s="237"/>
      <c r="L47" s="237"/>
      <c r="M47" s="237"/>
      <c r="N47" s="237"/>
      <c r="O47" s="237"/>
      <c r="P47" s="237"/>
      <c r="Q47" s="237"/>
      <c r="R47" s="237"/>
      <c r="S47" s="172">
        <f>(10-'Deckblatt-Cover Sheet'!$C$16)+10-COUNTIF(I47:R47,"")-COUNTIF(I47:R47,"")</f>
        <v>0</v>
      </c>
    </row>
    <row r="48" spans="1:23" s="53" customFormat="1" x14ac:dyDescent="0.2">
      <c r="A48" s="250">
        <f>'PB Übersicht-Report Overview'!A46</f>
        <v>37</v>
      </c>
      <c r="B48" s="82" t="str">
        <f>'PB Übersicht-Report Overview'!B46</f>
        <v/>
      </c>
      <c r="C48" s="41">
        <f>'PB Übersicht-Report Overview'!F46</f>
        <v>0</v>
      </c>
      <c r="D48" s="107" t="str">
        <f>IF('Deckblatt-Cover Sheet'!$C$5="deutsch",IF(ISERROR(VLOOKUP(C48,'Katalog-Catalogue'!$A$72:$G$212,4,FALSE)),"",VLOOKUP(C48,'Katalog-Catalogue'!$A$72:$G$212,4,FALSE)),IF(ISERROR(VLOOKUP(C48,'Katalog-Catalogue'!$A$72:$G$212,6,FALSE)),"",VLOOKUP(C48,'Katalog-Catalogue'!$A$72:$G$212,6,FALSE)))</f>
        <v/>
      </c>
      <c r="E48" s="77">
        <f>'PB Übersicht-Report Overview'!N46</f>
        <v>0</v>
      </c>
      <c r="F48" s="103" t="s">
        <v>164</v>
      </c>
      <c r="G48" s="77">
        <f>'PB Übersicht-Report Overview'!P46</f>
        <v>0</v>
      </c>
      <c r="H48" s="78" t="str">
        <f>IF(ISERROR(AVERAGE(I48:R48)),IF(EXACT(E48,G48),IF(EXACT(S48,SUM(COUNTIF(I48:R48,"i.O."),COUNTIF(I48:R48,"OK"))),IF('Deckblatt-Cover Sheet'!$C$5="deutsch",'Katalog-Catalogue'!$G$17,'Katalog-Catalogue'!$H$17),IF(ISBLANK(I48),"",IF('Deckblatt-Cover Sheet'!$C$5="deutsch",'Katalog-Catalogue'!$G$18,'Katalog-Catalogue'!$H$18))),""),ROUND(AVERAGE(I48:R48),4))</f>
        <v>OK</v>
      </c>
      <c r="I48" s="237"/>
      <c r="J48" s="237"/>
      <c r="K48" s="237"/>
      <c r="L48" s="237"/>
      <c r="M48" s="237"/>
      <c r="N48" s="237"/>
      <c r="O48" s="237"/>
      <c r="P48" s="237"/>
      <c r="Q48" s="237"/>
      <c r="R48" s="237"/>
      <c r="S48" s="172">
        <f>(10-'Deckblatt-Cover Sheet'!$C$16)+10-COUNTIF(I48:R48,"")-COUNTIF(I48:R48,"")</f>
        <v>0</v>
      </c>
    </row>
    <row r="49" spans="1:19" s="53" customFormat="1" x14ac:dyDescent="0.2">
      <c r="A49" s="250">
        <f>'PB Übersicht-Report Overview'!A47</f>
        <v>38</v>
      </c>
      <c r="B49" s="82" t="str">
        <f>'PB Übersicht-Report Overview'!B47</f>
        <v/>
      </c>
      <c r="C49" s="41">
        <f>'PB Übersicht-Report Overview'!F47</f>
        <v>0</v>
      </c>
      <c r="D49" s="107" t="str">
        <f>IF('Deckblatt-Cover Sheet'!$C$5="deutsch",IF(ISERROR(VLOOKUP(C49,'Katalog-Catalogue'!$A$72:$G$212,4,FALSE)),"",VLOOKUP(C49,'Katalog-Catalogue'!$A$72:$G$212,4,FALSE)),IF(ISERROR(VLOOKUP(C49,'Katalog-Catalogue'!$A$72:$G$212,6,FALSE)),"",VLOOKUP(C49,'Katalog-Catalogue'!$A$72:$G$212,6,FALSE)))</f>
        <v/>
      </c>
      <c r="E49" s="77">
        <f>'PB Übersicht-Report Overview'!N47</f>
        <v>0</v>
      </c>
      <c r="F49" s="103" t="s">
        <v>164</v>
      </c>
      <c r="G49" s="77">
        <f>'PB Übersicht-Report Overview'!P47</f>
        <v>0</v>
      </c>
      <c r="H49" s="78" t="str">
        <f>IF(ISERROR(AVERAGE(I49:R49)),IF(EXACT(E49,G49),IF(EXACT(S49,SUM(COUNTIF(I49:R49,"i.O."),COUNTIF(I49:R49,"OK"))),IF('Deckblatt-Cover Sheet'!$C$5="deutsch",'Katalog-Catalogue'!$G$17,'Katalog-Catalogue'!$H$17),IF(ISBLANK(I49),"",IF('Deckblatt-Cover Sheet'!$C$5="deutsch",'Katalog-Catalogue'!$G$18,'Katalog-Catalogue'!$H$18))),""),ROUND(AVERAGE(I49:R49),4))</f>
        <v>OK</v>
      </c>
      <c r="I49" s="237"/>
      <c r="J49" s="237"/>
      <c r="K49" s="237"/>
      <c r="L49" s="237"/>
      <c r="M49" s="237"/>
      <c r="N49" s="237"/>
      <c r="O49" s="237"/>
      <c r="P49" s="237"/>
      <c r="Q49" s="237"/>
      <c r="R49" s="237"/>
      <c r="S49" s="172">
        <f>(10-'Deckblatt-Cover Sheet'!$C$16)+10-COUNTIF(I49:R49,"")-COUNTIF(I49:R49,"")</f>
        <v>0</v>
      </c>
    </row>
    <row r="50" spans="1:19" s="53" customFormat="1" x14ac:dyDescent="0.2">
      <c r="A50" s="250">
        <f>'PB Übersicht-Report Overview'!A48</f>
        <v>39</v>
      </c>
      <c r="B50" s="82" t="str">
        <f>'PB Übersicht-Report Overview'!B48</f>
        <v/>
      </c>
      <c r="C50" s="41">
        <f>'PB Übersicht-Report Overview'!F48</f>
        <v>0</v>
      </c>
      <c r="D50" s="107" t="str">
        <f>IF('Deckblatt-Cover Sheet'!$C$5="deutsch",IF(ISERROR(VLOOKUP(C50,'Katalog-Catalogue'!$A$72:$G$212,4,FALSE)),"",VLOOKUP(C50,'Katalog-Catalogue'!$A$72:$G$212,4,FALSE)),IF(ISERROR(VLOOKUP(C50,'Katalog-Catalogue'!$A$72:$G$212,6,FALSE)),"",VLOOKUP(C50,'Katalog-Catalogue'!$A$72:$G$212,6,FALSE)))</f>
        <v/>
      </c>
      <c r="E50" s="77">
        <f>'PB Übersicht-Report Overview'!N48</f>
        <v>0</v>
      </c>
      <c r="F50" s="103" t="s">
        <v>164</v>
      </c>
      <c r="G50" s="77">
        <f>'PB Übersicht-Report Overview'!P48</f>
        <v>0</v>
      </c>
      <c r="H50" s="78" t="str">
        <f>IF(ISERROR(AVERAGE(I50:R50)),IF(EXACT(E50,G50),IF(EXACT(S50,SUM(COUNTIF(I50:R50,"i.O."),COUNTIF(I50:R50,"OK"))),IF('Deckblatt-Cover Sheet'!$C$5="deutsch",'Katalog-Catalogue'!$G$17,'Katalog-Catalogue'!$H$17),IF(ISBLANK(I50),"",IF('Deckblatt-Cover Sheet'!$C$5="deutsch",'Katalog-Catalogue'!$G$18,'Katalog-Catalogue'!$H$18))),""),ROUND(AVERAGE(I50:R50),4))</f>
        <v>OK</v>
      </c>
      <c r="I50" s="237"/>
      <c r="J50" s="237"/>
      <c r="K50" s="237"/>
      <c r="L50" s="237"/>
      <c r="M50" s="237"/>
      <c r="N50" s="237"/>
      <c r="O50" s="237"/>
      <c r="P50" s="237"/>
      <c r="Q50" s="237"/>
      <c r="R50" s="237"/>
      <c r="S50" s="172">
        <f>(10-'Deckblatt-Cover Sheet'!$C$16)+10-COUNTIF(I50:R50,"")-COUNTIF(I50:R50,"")</f>
        <v>0</v>
      </c>
    </row>
    <row r="51" spans="1:19" s="53" customFormat="1" x14ac:dyDescent="0.2">
      <c r="A51" s="250">
        <f>'PB Übersicht-Report Overview'!A49</f>
        <v>40</v>
      </c>
      <c r="B51" s="82" t="str">
        <f>'PB Übersicht-Report Overview'!B49</f>
        <v/>
      </c>
      <c r="C51" s="41">
        <f>'PB Übersicht-Report Overview'!F49</f>
        <v>0</v>
      </c>
      <c r="D51" s="107" t="str">
        <f>IF('Deckblatt-Cover Sheet'!$C$5="deutsch",IF(ISERROR(VLOOKUP(C51,'Katalog-Catalogue'!$A$72:$G$212,4,FALSE)),"",VLOOKUP(C51,'Katalog-Catalogue'!$A$72:$G$212,4,FALSE)),IF(ISERROR(VLOOKUP(C51,'Katalog-Catalogue'!$A$72:$G$212,6,FALSE)),"",VLOOKUP(C51,'Katalog-Catalogue'!$A$72:$G$212,6,FALSE)))</f>
        <v/>
      </c>
      <c r="E51" s="77">
        <f>'PB Übersicht-Report Overview'!N49</f>
        <v>0</v>
      </c>
      <c r="F51" s="103" t="s">
        <v>164</v>
      </c>
      <c r="G51" s="77">
        <f>'PB Übersicht-Report Overview'!P49</f>
        <v>0</v>
      </c>
      <c r="H51" s="78" t="str">
        <f>IF(ISERROR(AVERAGE(I51:R51)),IF(EXACT(E51,G51),IF(EXACT(S51,SUM(COUNTIF(I51:R51,"i.O."),COUNTIF(I51:R51,"OK"))),IF('Deckblatt-Cover Sheet'!$C$5="deutsch",'Katalog-Catalogue'!$G$17,'Katalog-Catalogue'!$H$17),IF(ISBLANK(I51),"",IF('Deckblatt-Cover Sheet'!$C$5="deutsch",'Katalog-Catalogue'!$G$18,'Katalog-Catalogue'!$H$18))),""),ROUND(AVERAGE(I51:R51),4))</f>
        <v>OK</v>
      </c>
      <c r="I51" s="237"/>
      <c r="J51" s="237"/>
      <c r="K51" s="237"/>
      <c r="L51" s="237"/>
      <c r="M51" s="237"/>
      <c r="N51" s="237"/>
      <c r="O51" s="237"/>
      <c r="P51" s="237"/>
      <c r="Q51" s="237"/>
      <c r="R51" s="237"/>
      <c r="S51" s="172">
        <f>(10-'Deckblatt-Cover Sheet'!$C$16)+10-COUNTIF(I51:R51,"")-COUNTIF(I51:R51,"")</f>
        <v>0</v>
      </c>
    </row>
    <row r="52" spans="1:19" s="53" customFormat="1" x14ac:dyDescent="0.2">
      <c r="A52" s="250">
        <f>'PB Übersicht-Report Overview'!A50</f>
        <v>41</v>
      </c>
      <c r="B52" s="82" t="str">
        <f>'PB Übersicht-Report Overview'!B50</f>
        <v/>
      </c>
      <c r="C52" s="41">
        <f>'PB Übersicht-Report Overview'!F50</f>
        <v>0</v>
      </c>
      <c r="D52" s="107" t="str">
        <f>IF('Deckblatt-Cover Sheet'!$C$5="deutsch",IF(ISERROR(VLOOKUP(C52,'Katalog-Catalogue'!$A$72:$G$212,4,FALSE)),"",VLOOKUP(C52,'Katalog-Catalogue'!$A$72:$G$212,4,FALSE)),IF(ISERROR(VLOOKUP(C52,'Katalog-Catalogue'!$A$72:$G$212,6,FALSE)),"",VLOOKUP(C52,'Katalog-Catalogue'!$A$72:$G$212,6,FALSE)))</f>
        <v/>
      </c>
      <c r="E52" s="77">
        <f>'PB Übersicht-Report Overview'!N50</f>
        <v>0</v>
      </c>
      <c r="F52" s="103" t="s">
        <v>164</v>
      </c>
      <c r="G52" s="77">
        <f>'PB Übersicht-Report Overview'!P50</f>
        <v>0</v>
      </c>
      <c r="H52" s="78" t="str">
        <f>IF(ISERROR(AVERAGE(I52:R52)),IF(EXACT(E52,G52),IF(EXACT(S52,SUM(COUNTIF(I52:R52,"i.O."),COUNTIF(I52:R52,"OK"))),IF('Deckblatt-Cover Sheet'!$C$5="deutsch",'Katalog-Catalogue'!$G$17,'Katalog-Catalogue'!$H$17),IF(ISBLANK(I52),"",IF('Deckblatt-Cover Sheet'!$C$5="deutsch",'Katalog-Catalogue'!$G$18,'Katalog-Catalogue'!$H$18))),""),ROUND(AVERAGE(I52:R52),4))</f>
        <v>OK</v>
      </c>
      <c r="I52" s="237"/>
      <c r="J52" s="237"/>
      <c r="K52" s="237"/>
      <c r="L52" s="237"/>
      <c r="M52" s="237"/>
      <c r="N52" s="237"/>
      <c r="O52" s="237"/>
      <c r="P52" s="237"/>
      <c r="Q52" s="237"/>
      <c r="R52" s="237"/>
      <c r="S52" s="172">
        <f>(10-'Deckblatt-Cover Sheet'!$C$16)+10-COUNTIF(I52:R52,"")-COUNTIF(I52:R52,"")</f>
        <v>0</v>
      </c>
    </row>
    <row r="53" spans="1:19" s="53" customFormat="1" x14ac:dyDescent="0.2">
      <c r="A53" s="250">
        <f>'PB Übersicht-Report Overview'!A51</f>
        <v>42</v>
      </c>
      <c r="B53" s="82" t="str">
        <f>'PB Übersicht-Report Overview'!B51</f>
        <v/>
      </c>
      <c r="C53" s="41">
        <f>'PB Übersicht-Report Overview'!F51</f>
        <v>0</v>
      </c>
      <c r="D53" s="107" t="str">
        <f>IF('Deckblatt-Cover Sheet'!$C$5="deutsch",IF(ISERROR(VLOOKUP(C53,'Katalog-Catalogue'!$A$72:$G$212,4,FALSE)),"",VLOOKUP(C53,'Katalog-Catalogue'!$A$72:$G$212,4,FALSE)),IF(ISERROR(VLOOKUP(C53,'Katalog-Catalogue'!$A$72:$G$212,6,FALSE)),"",VLOOKUP(C53,'Katalog-Catalogue'!$A$72:$G$212,6,FALSE)))</f>
        <v/>
      </c>
      <c r="E53" s="77">
        <f>'PB Übersicht-Report Overview'!N51</f>
        <v>0</v>
      </c>
      <c r="F53" s="103" t="s">
        <v>164</v>
      </c>
      <c r="G53" s="77">
        <f>'PB Übersicht-Report Overview'!P51</f>
        <v>0</v>
      </c>
      <c r="H53" s="78" t="str">
        <f>IF(ISERROR(AVERAGE(I53:R53)),IF(EXACT(E53,G53),IF(EXACT(S53,SUM(COUNTIF(I53:R53,"i.O."),COUNTIF(I53:R53,"OK"))),IF('Deckblatt-Cover Sheet'!$C$5="deutsch",'Katalog-Catalogue'!$G$17,'Katalog-Catalogue'!$H$17),IF(ISBLANK(I53),"",IF('Deckblatt-Cover Sheet'!$C$5="deutsch",'Katalog-Catalogue'!$G$18,'Katalog-Catalogue'!$H$18))),""),ROUND(AVERAGE(I53:R53),4))</f>
        <v>OK</v>
      </c>
      <c r="I53" s="237"/>
      <c r="J53" s="237"/>
      <c r="K53" s="237"/>
      <c r="L53" s="237"/>
      <c r="M53" s="237"/>
      <c r="N53" s="237"/>
      <c r="O53" s="237"/>
      <c r="P53" s="237"/>
      <c r="Q53" s="237"/>
      <c r="R53" s="237"/>
      <c r="S53" s="172">
        <f>(10-'Deckblatt-Cover Sheet'!$C$16)+10-COUNTIF(I53:R53,"")-COUNTIF(I53:R53,"")</f>
        <v>0</v>
      </c>
    </row>
    <row r="54" spans="1:19" s="53" customFormat="1" x14ac:dyDescent="0.2">
      <c r="A54" s="250">
        <f>'PB Übersicht-Report Overview'!A52</f>
        <v>43</v>
      </c>
      <c r="B54" s="82" t="str">
        <f>'PB Übersicht-Report Overview'!B52</f>
        <v/>
      </c>
      <c r="C54" s="41">
        <f>'PB Übersicht-Report Overview'!F52</f>
        <v>0</v>
      </c>
      <c r="D54" s="107" t="str">
        <f>IF('Deckblatt-Cover Sheet'!$C$5="deutsch",IF(ISERROR(VLOOKUP(C54,'Katalog-Catalogue'!$A$72:$G$212,4,FALSE)),"",VLOOKUP(C54,'Katalog-Catalogue'!$A$72:$G$212,4,FALSE)),IF(ISERROR(VLOOKUP(C54,'Katalog-Catalogue'!$A$72:$G$212,6,FALSE)),"",VLOOKUP(C54,'Katalog-Catalogue'!$A$72:$G$212,6,FALSE)))</f>
        <v/>
      </c>
      <c r="E54" s="77">
        <f>'PB Übersicht-Report Overview'!N52</f>
        <v>0</v>
      </c>
      <c r="F54" s="103" t="s">
        <v>164</v>
      </c>
      <c r="G54" s="77">
        <f>'PB Übersicht-Report Overview'!P52</f>
        <v>0</v>
      </c>
      <c r="H54" s="78" t="str">
        <f>IF(ISERROR(AVERAGE(I54:R54)),IF(EXACT(E54,G54),IF(EXACT(S54,SUM(COUNTIF(I54:R54,"i.O."),COUNTIF(I54:R54,"OK"))),IF('Deckblatt-Cover Sheet'!$C$5="deutsch",'Katalog-Catalogue'!$G$17,'Katalog-Catalogue'!$H$17),IF(ISBLANK(I54),"",IF('Deckblatt-Cover Sheet'!$C$5="deutsch",'Katalog-Catalogue'!$G$18,'Katalog-Catalogue'!$H$18))),""),ROUND(AVERAGE(I54:R54),4))</f>
        <v>OK</v>
      </c>
      <c r="I54" s="237"/>
      <c r="J54" s="237"/>
      <c r="K54" s="237"/>
      <c r="L54" s="237"/>
      <c r="M54" s="237"/>
      <c r="N54" s="237"/>
      <c r="O54" s="237"/>
      <c r="P54" s="237"/>
      <c r="Q54" s="237"/>
      <c r="R54" s="237"/>
      <c r="S54" s="172">
        <f>(10-'Deckblatt-Cover Sheet'!$C$16)+10-COUNTIF(I54:R54,"")-COUNTIF(I54:R54,"")</f>
        <v>0</v>
      </c>
    </row>
    <row r="55" spans="1:19" s="53" customFormat="1" x14ac:dyDescent="0.2">
      <c r="A55" s="250">
        <f>'PB Übersicht-Report Overview'!A53</f>
        <v>44</v>
      </c>
      <c r="B55" s="82" t="str">
        <f>'PB Übersicht-Report Overview'!B53</f>
        <v/>
      </c>
      <c r="C55" s="41">
        <f>'PB Übersicht-Report Overview'!F53</f>
        <v>0</v>
      </c>
      <c r="D55" s="107" t="str">
        <f>IF('Deckblatt-Cover Sheet'!$C$5="deutsch",IF(ISERROR(VLOOKUP(C55,'Katalog-Catalogue'!$A$72:$G$212,4,FALSE)),"",VLOOKUP(C55,'Katalog-Catalogue'!$A$72:$G$212,4,FALSE)),IF(ISERROR(VLOOKUP(C55,'Katalog-Catalogue'!$A$72:$G$212,6,FALSE)),"",VLOOKUP(C55,'Katalog-Catalogue'!$A$72:$G$212,6,FALSE)))</f>
        <v/>
      </c>
      <c r="E55" s="77">
        <f>'PB Übersicht-Report Overview'!N53</f>
        <v>0</v>
      </c>
      <c r="F55" s="103" t="s">
        <v>164</v>
      </c>
      <c r="G55" s="77">
        <f>'PB Übersicht-Report Overview'!P53</f>
        <v>0</v>
      </c>
      <c r="H55" s="78" t="str">
        <f>IF(ISERROR(AVERAGE(I55:R55)),IF(EXACT(E55,G55),IF(EXACT(S55,SUM(COUNTIF(I55:R55,"i.O."),COUNTIF(I55:R55,"OK"))),IF('Deckblatt-Cover Sheet'!$C$5="deutsch",'Katalog-Catalogue'!$G$17,'Katalog-Catalogue'!$H$17),IF(ISBLANK(I55),"",IF('Deckblatt-Cover Sheet'!$C$5="deutsch",'Katalog-Catalogue'!$G$18,'Katalog-Catalogue'!$H$18))),""),ROUND(AVERAGE(I55:R55),4))</f>
        <v>OK</v>
      </c>
      <c r="I55" s="237"/>
      <c r="J55" s="237"/>
      <c r="K55" s="237"/>
      <c r="L55" s="237"/>
      <c r="M55" s="237"/>
      <c r="N55" s="237"/>
      <c r="O55" s="237"/>
      <c r="P55" s="237"/>
      <c r="Q55" s="237"/>
      <c r="R55" s="237"/>
      <c r="S55" s="172">
        <f>(10-'Deckblatt-Cover Sheet'!$C$16)+10-COUNTIF(I55:R55,"")-COUNTIF(I55:R55,"")</f>
        <v>0</v>
      </c>
    </row>
    <row r="56" spans="1:19" s="53" customFormat="1" x14ac:dyDescent="0.2">
      <c r="A56" s="250">
        <f>'PB Übersicht-Report Overview'!A54</f>
        <v>45</v>
      </c>
      <c r="B56" s="82" t="str">
        <f>'PB Übersicht-Report Overview'!B54</f>
        <v/>
      </c>
      <c r="C56" s="41">
        <f>'PB Übersicht-Report Overview'!F54</f>
        <v>0</v>
      </c>
      <c r="D56" s="107" t="str">
        <f>IF('Deckblatt-Cover Sheet'!$C$5="deutsch",IF(ISERROR(VLOOKUP(C56,'Katalog-Catalogue'!$A$72:$G$212,4,FALSE)),"",VLOOKUP(C56,'Katalog-Catalogue'!$A$72:$G$212,4,FALSE)),IF(ISERROR(VLOOKUP(C56,'Katalog-Catalogue'!$A$72:$G$212,6,FALSE)),"",VLOOKUP(C56,'Katalog-Catalogue'!$A$72:$G$212,6,FALSE)))</f>
        <v/>
      </c>
      <c r="E56" s="77">
        <f>'PB Übersicht-Report Overview'!N54</f>
        <v>0</v>
      </c>
      <c r="F56" s="103" t="s">
        <v>164</v>
      </c>
      <c r="G56" s="77">
        <f>'PB Übersicht-Report Overview'!P54</f>
        <v>0</v>
      </c>
      <c r="H56" s="78" t="str">
        <f>IF(ISERROR(AVERAGE(I56:R56)),IF(EXACT(E56,G56),IF(EXACT(S56,SUM(COUNTIF(I56:R56,"i.O."),COUNTIF(I56:R56,"OK"))),IF('Deckblatt-Cover Sheet'!$C$5="deutsch",'Katalog-Catalogue'!$G$17,'Katalog-Catalogue'!$H$17),IF(ISBLANK(I56),"",IF('Deckblatt-Cover Sheet'!$C$5="deutsch",'Katalog-Catalogue'!$G$18,'Katalog-Catalogue'!$H$18))),""),ROUND(AVERAGE(I56:R56),4))</f>
        <v>OK</v>
      </c>
      <c r="I56" s="101"/>
      <c r="J56" s="101"/>
      <c r="K56" s="101"/>
      <c r="L56" s="101"/>
      <c r="M56" s="101"/>
      <c r="N56" s="101"/>
      <c r="O56" s="101"/>
      <c r="P56" s="101"/>
      <c r="Q56" s="101"/>
      <c r="R56" s="101"/>
      <c r="S56" s="172">
        <f>(10-'Deckblatt-Cover Sheet'!$C$16)+10-COUNTIF(I56:R56,"")-COUNTIF(I56:R56,"")</f>
        <v>0</v>
      </c>
    </row>
    <row r="57" spans="1:19" s="53" customFormat="1" x14ac:dyDescent="0.2">
      <c r="A57" s="250">
        <f>'PB Übersicht-Report Overview'!A55</f>
        <v>46</v>
      </c>
      <c r="B57" s="82" t="str">
        <f>'PB Übersicht-Report Overview'!B55</f>
        <v/>
      </c>
      <c r="C57" s="41">
        <f>'PB Übersicht-Report Overview'!F55</f>
        <v>0</v>
      </c>
      <c r="D57" s="107" t="str">
        <f>IF('Deckblatt-Cover Sheet'!$C$5="deutsch",IF(ISERROR(VLOOKUP(C57,'Katalog-Catalogue'!$A$72:$G$212,4,FALSE)),"",VLOOKUP(C57,'Katalog-Catalogue'!$A$72:$G$212,4,FALSE)),IF(ISERROR(VLOOKUP(C57,'Katalog-Catalogue'!$A$72:$G$212,6,FALSE)),"",VLOOKUP(C57,'Katalog-Catalogue'!$A$72:$G$212,6,FALSE)))</f>
        <v/>
      </c>
      <c r="E57" s="77">
        <f>'PB Übersicht-Report Overview'!N55</f>
        <v>0</v>
      </c>
      <c r="F57" s="103" t="s">
        <v>164</v>
      </c>
      <c r="G57" s="77">
        <f>'PB Übersicht-Report Overview'!P55</f>
        <v>0</v>
      </c>
      <c r="H57" s="78" t="str">
        <f>IF(ISERROR(AVERAGE(I57:R57)),IF(EXACT(E57,G57),IF(EXACT(S57,SUM(COUNTIF(I57:R57,"i.O."),COUNTIF(I57:R57,"OK"))),IF('Deckblatt-Cover Sheet'!$C$5="deutsch",'Katalog-Catalogue'!$G$17,'Katalog-Catalogue'!$H$17),IF(ISBLANK(I57),"",IF('Deckblatt-Cover Sheet'!$C$5="deutsch",'Katalog-Catalogue'!$G$18,'Katalog-Catalogue'!$H$18))),""),ROUND(AVERAGE(I57:R57),4))</f>
        <v>OK</v>
      </c>
      <c r="I57" s="237"/>
      <c r="J57" s="237"/>
      <c r="K57" s="237"/>
      <c r="L57" s="237"/>
      <c r="M57" s="237"/>
      <c r="N57" s="237"/>
      <c r="O57" s="237"/>
      <c r="P57" s="237"/>
      <c r="Q57" s="237"/>
      <c r="R57" s="237"/>
      <c r="S57" s="172">
        <f>(10-'Deckblatt-Cover Sheet'!$C$16)+10-COUNTIF(I57:R57,"")-COUNTIF(I57:R57,"")</f>
        <v>0</v>
      </c>
    </row>
    <row r="58" spans="1:19" s="53" customFormat="1" x14ac:dyDescent="0.2">
      <c r="A58" s="250">
        <f>'PB Übersicht-Report Overview'!A56</f>
        <v>47</v>
      </c>
      <c r="B58" s="82" t="str">
        <f>'PB Übersicht-Report Overview'!B56</f>
        <v/>
      </c>
      <c r="C58" s="41">
        <f>'PB Übersicht-Report Overview'!F56</f>
        <v>0</v>
      </c>
      <c r="D58" s="107" t="str">
        <f>IF('Deckblatt-Cover Sheet'!$C$5="deutsch",IF(ISERROR(VLOOKUP(C58,'Katalog-Catalogue'!$A$72:$G$212,4,FALSE)),"",VLOOKUP(C58,'Katalog-Catalogue'!$A$72:$G$212,4,FALSE)),IF(ISERROR(VLOOKUP(C58,'Katalog-Catalogue'!$A$72:$G$212,6,FALSE)),"",VLOOKUP(C58,'Katalog-Catalogue'!$A$72:$G$212,6,FALSE)))</f>
        <v/>
      </c>
      <c r="E58" s="77">
        <f>'PB Übersicht-Report Overview'!N56</f>
        <v>0</v>
      </c>
      <c r="F58" s="103" t="s">
        <v>164</v>
      </c>
      <c r="G58" s="77">
        <f>'PB Übersicht-Report Overview'!P56</f>
        <v>0</v>
      </c>
      <c r="H58" s="78" t="str">
        <f>IF(ISERROR(AVERAGE(I58:R58)),IF(EXACT(E58,G58),IF(EXACT(S58,SUM(COUNTIF(I58:R58,"i.O."),COUNTIF(I58:R58,"OK"))),IF('Deckblatt-Cover Sheet'!$C$5="deutsch",'Katalog-Catalogue'!$G$17,'Katalog-Catalogue'!$H$17),IF(ISBLANK(I58),"",IF('Deckblatt-Cover Sheet'!$C$5="deutsch",'Katalog-Catalogue'!$G$18,'Katalog-Catalogue'!$H$18))),""),ROUND(AVERAGE(I58:R58),4))</f>
        <v>OK</v>
      </c>
      <c r="I58" s="237"/>
      <c r="J58" s="237"/>
      <c r="K58" s="237"/>
      <c r="L58" s="237"/>
      <c r="M58" s="237"/>
      <c r="N58" s="237"/>
      <c r="O58" s="237"/>
      <c r="P58" s="237"/>
      <c r="Q58" s="237"/>
      <c r="R58" s="237"/>
      <c r="S58" s="172">
        <f>(10-'Deckblatt-Cover Sheet'!$C$16)+10-COUNTIF(I58:R58,"")-COUNTIF(I58:R58,"")</f>
        <v>0</v>
      </c>
    </row>
    <row r="59" spans="1:19" s="53" customFormat="1" x14ac:dyDescent="0.2">
      <c r="A59" s="250">
        <f>'PB Übersicht-Report Overview'!A57</f>
        <v>48</v>
      </c>
      <c r="B59" s="82" t="str">
        <f>'PB Übersicht-Report Overview'!B57</f>
        <v/>
      </c>
      <c r="C59" s="41">
        <f>'PB Übersicht-Report Overview'!F57</f>
        <v>0</v>
      </c>
      <c r="D59" s="107" t="str">
        <f>IF('Deckblatt-Cover Sheet'!$C$5="deutsch",IF(ISERROR(VLOOKUP(C59,'Katalog-Catalogue'!$A$72:$G$212,4,FALSE)),"",VLOOKUP(C59,'Katalog-Catalogue'!$A$72:$G$212,4,FALSE)),IF(ISERROR(VLOOKUP(C59,'Katalog-Catalogue'!$A$72:$G$212,6,FALSE)),"",VLOOKUP(C59,'Katalog-Catalogue'!$A$72:$G$212,6,FALSE)))</f>
        <v/>
      </c>
      <c r="E59" s="77">
        <f>'PB Übersicht-Report Overview'!N57</f>
        <v>0</v>
      </c>
      <c r="F59" s="103" t="s">
        <v>164</v>
      </c>
      <c r="G59" s="77">
        <f>'PB Übersicht-Report Overview'!P57</f>
        <v>0</v>
      </c>
      <c r="H59" s="78" t="str">
        <f>IF(ISERROR(AVERAGE(I59:R59)),IF(EXACT(E59,G59),IF(EXACT(S59,SUM(COUNTIF(I59:R59,"i.O."),COUNTIF(I59:R59,"OK"))),IF('Deckblatt-Cover Sheet'!$C$5="deutsch",'Katalog-Catalogue'!$G$17,'Katalog-Catalogue'!$H$17),IF(ISBLANK(I59),"",IF('Deckblatt-Cover Sheet'!$C$5="deutsch",'Katalog-Catalogue'!$G$18,'Katalog-Catalogue'!$H$18))),""),ROUND(AVERAGE(I59:R59),4))</f>
        <v>OK</v>
      </c>
      <c r="I59" s="237"/>
      <c r="J59" s="237"/>
      <c r="K59" s="237"/>
      <c r="L59" s="237"/>
      <c r="M59" s="237"/>
      <c r="N59" s="237"/>
      <c r="O59" s="237"/>
      <c r="P59" s="237"/>
      <c r="Q59" s="237"/>
      <c r="R59" s="237"/>
      <c r="S59" s="172">
        <f>(10-'Deckblatt-Cover Sheet'!$C$16)+10-COUNTIF(I59:R59,"")-COUNTIF(I59:R59,"")</f>
        <v>0</v>
      </c>
    </row>
    <row r="60" spans="1:19" s="53" customFormat="1" x14ac:dyDescent="0.2">
      <c r="A60" s="250">
        <f>'PB Übersicht-Report Overview'!A58</f>
        <v>49</v>
      </c>
      <c r="B60" s="82" t="str">
        <f>'PB Übersicht-Report Overview'!B58</f>
        <v/>
      </c>
      <c r="C60" s="41">
        <f>'PB Übersicht-Report Overview'!F58</f>
        <v>0</v>
      </c>
      <c r="D60" s="107" t="str">
        <f>IF('Deckblatt-Cover Sheet'!$C$5="deutsch",IF(ISERROR(VLOOKUP(C60,'Katalog-Catalogue'!$A$72:$G$212,4,FALSE)),"",VLOOKUP(C60,'Katalog-Catalogue'!$A$72:$G$212,4,FALSE)),IF(ISERROR(VLOOKUP(C60,'Katalog-Catalogue'!$A$72:$G$212,6,FALSE)),"",VLOOKUP(C60,'Katalog-Catalogue'!$A$72:$G$212,6,FALSE)))</f>
        <v/>
      </c>
      <c r="E60" s="77">
        <f>'PB Übersicht-Report Overview'!N58</f>
        <v>0</v>
      </c>
      <c r="F60" s="103" t="s">
        <v>164</v>
      </c>
      <c r="G60" s="77">
        <f>'PB Übersicht-Report Overview'!P58</f>
        <v>0</v>
      </c>
      <c r="H60" s="78" t="str">
        <f>IF(ISERROR(AVERAGE(I60:R60)),IF(EXACT(E60,G60),IF(EXACT(S60,SUM(COUNTIF(I60:R60,"i.O."),COUNTIF(I60:R60,"OK"))),IF('Deckblatt-Cover Sheet'!$C$5="deutsch",'Katalog-Catalogue'!$G$17,'Katalog-Catalogue'!$H$17),IF(ISBLANK(I60),"",IF('Deckblatt-Cover Sheet'!$C$5="deutsch",'Katalog-Catalogue'!$G$18,'Katalog-Catalogue'!$H$18))),""),ROUND(AVERAGE(I60:R60),4))</f>
        <v>OK</v>
      </c>
      <c r="I60" s="237"/>
      <c r="J60" s="237"/>
      <c r="K60" s="237"/>
      <c r="L60" s="237"/>
      <c r="M60" s="237"/>
      <c r="N60" s="237"/>
      <c r="O60" s="237"/>
      <c r="P60" s="237"/>
      <c r="Q60" s="237"/>
      <c r="R60" s="237"/>
      <c r="S60" s="172">
        <f>(10-'Deckblatt-Cover Sheet'!$C$16)+10-COUNTIF(I60:R60,"")-COUNTIF(I60:R60,"")</f>
        <v>0</v>
      </c>
    </row>
    <row r="61" spans="1:19" s="53" customFormat="1" ht="13.5" thickBot="1" x14ac:dyDescent="0.25">
      <c r="A61" s="251">
        <f>'PB Übersicht-Report Overview'!A59</f>
        <v>50</v>
      </c>
      <c r="B61" s="252" t="str">
        <f>'PB Übersicht-Report Overview'!B59</f>
        <v/>
      </c>
      <c r="C61" s="253">
        <f>'PB Übersicht-Report Overview'!F59</f>
        <v>0</v>
      </c>
      <c r="D61" s="254" t="str">
        <f>IF('Deckblatt-Cover Sheet'!$C$5="deutsch",IF(ISERROR(VLOOKUP(C61,'Katalog-Catalogue'!$A$72:$G$212,4,FALSE)),"",VLOOKUP(C61,'Katalog-Catalogue'!$A$72:$G$212,4,FALSE)),IF(ISERROR(VLOOKUP(C61,'Katalog-Catalogue'!$A$72:$G$212,6,FALSE)),"",VLOOKUP(C61,'Katalog-Catalogue'!$A$72:$G$212,6,FALSE)))</f>
        <v/>
      </c>
      <c r="E61" s="255">
        <f>'PB Übersicht-Report Overview'!N59</f>
        <v>0</v>
      </c>
      <c r="F61" s="256" t="s">
        <v>164</v>
      </c>
      <c r="G61" s="255">
        <f>'PB Übersicht-Report Overview'!P59</f>
        <v>0</v>
      </c>
      <c r="H61" s="257" t="str">
        <f>IF(ISERROR(AVERAGE(I61:R61)),IF(EXACT(E61,G61),IF(EXACT(S61,SUM(COUNTIF(I61:R61,"i.O."),COUNTIF(I61:R61,"OK"))),IF('Deckblatt-Cover Sheet'!$C$5="deutsch",'Katalog-Catalogue'!$G$17,'Katalog-Catalogue'!$H$17),IF(ISBLANK(I61),"",IF('Deckblatt-Cover Sheet'!$C$5="deutsch",'Katalog-Catalogue'!$G$18,'Katalog-Catalogue'!$H$18))),""),ROUND(AVERAGE(I61:R61),4))</f>
        <v>OK</v>
      </c>
      <c r="I61" s="258"/>
      <c r="J61" s="258"/>
      <c r="K61" s="258"/>
      <c r="L61" s="258"/>
      <c r="M61" s="258"/>
      <c r="N61" s="258"/>
      <c r="O61" s="258"/>
      <c r="P61" s="258"/>
      <c r="Q61" s="258"/>
      <c r="R61" s="258"/>
      <c r="S61" s="172">
        <f>(10-'Deckblatt-Cover Sheet'!$C$16)+10-COUNTIF(I61:R61,"")-COUNTIF(I61:R61,"")</f>
        <v>0</v>
      </c>
    </row>
    <row r="62" spans="1:19" s="53" customFormat="1" ht="13.5" thickTop="1" x14ac:dyDescent="0.2">
      <c r="A62" s="84"/>
      <c r="B62" s="112"/>
      <c r="C62" s="113"/>
      <c r="D62" s="114"/>
      <c r="E62" s="115"/>
      <c r="F62" s="118"/>
      <c r="G62" s="115"/>
      <c r="H62" s="116"/>
      <c r="I62" s="117"/>
      <c r="J62" s="117"/>
      <c r="K62" s="117"/>
      <c r="L62" s="117"/>
      <c r="M62" s="117"/>
      <c r="N62" s="117"/>
      <c r="O62" s="117"/>
      <c r="P62" s="117"/>
      <c r="Q62" s="117"/>
      <c r="R62" s="117"/>
    </row>
    <row r="63" spans="1:19" s="53" customFormat="1" x14ac:dyDescent="0.2">
      <c r="A63" s="84"/>
      <c r="B63" s="112"/>
      <c r="C63" s="113"/>
      <c r="D63" s="114"/>
      <c r="E63" s="115"/>
      <c r="F63" s="118"/>
      <c r="G63" s="115"/>
      <c r="H63" s="116"/>
      <c r="I63" s="117"/>
      <c r="J63" s="117"/>
      <c r="K63" s="117"/>
      <c r="L63" s="117"/>
      <c r="M63" s="117"/>
      <c r="N63" s="117"/>
      <c r="O63" s="117"/>
      <c r="P63" s="117"/>
      <c r="Q63" s="117"/>
      <c r="R63" s="117"/>
    </row>
    <row r="64" spans="1:19" ht="3.75" customHeight="1" x14ac:dyDescent="0.2">
      <c r="B64" s="9"/>
      <c r="E64" s="9"/>
      <c r="F64" s="9"/>
      <c r="G64" s="9"/>
      <c r="H64" s="9"/>
    </row>
    <row r="65" spans="2:18" x14ac:dyDescent="0.2">
      <c r="B65" s="43" t="str">
        <f>IF('Deckblatt-Cover Sheet'!$C$5="deutsch",'Katalog-Catalogue'!B37,'Katalog-Catalogue'!C37)</f>
        <v>Remarks</v>
      </c>
      <c r="C65" s="561"/>
      <c r="D65" s="562"/>
      <c r="E65" s="562"/>
      <c r="F65" s="562"/>
      <c r="G65" s="562"/>
      <c r="H65" s="562"/>
      <c r="I65" s="562"/>
      <c r="J65" s="562"/>
      <c r="K65" s="562"/>
      <c r="L65" s="562"/>
      <c r="M65" s="562"/>
      <c r="N65" s="562"/>
      <c r="O65" s="562"/>
      <c r="P65" s="562"/>
      <c r="Q65" s="562"/>
      <c r="R65" s="563"/>
    </row>
    <row r="66" spans="2:18" x14ac:dyDescent="0.2">
      <c r="B66" s="9"/>
      <c r="C66" s="543"/>
      <c r="D66" s="544"/>
      <c r="E66" s="544"/>
      <c r="F66" s="544"/>
      <c r="G66" s="544"/>
      <c r="H66" s="544"/>
      <c r="I66" s="544"/>
      <c r="J66" s="544"/>
      <c r="K66" s="544"/>
      <c r="L66" s="544"/>
      <c r="M66" s="544"/>
      <c r="N66" s="544"/>
      <c r="O66" s="544"/>
      <c r="P66" s="544"/>
      <c r="Q66" s="544"/>
      <c r="R66" s="545"/>
    </row>
    <row r="67" spans="2:18" x14ac:dyDescent="0.2">
      <c r="B67" s="9"/>
      <c r="C67" s="543"/>
      <c r="D67" s="544"/>
      <c r="E67" s="544"/>
      <c r="F67" s="544"/>
      <c r="G67" s="544"/>
      <c r="H67" s="544"/>
      <c r="I67" s="544"/>
      <c r="J67" s="544"/>
      <c r="K67" s="544"/>
      <c r="L67" s="544"/>
      <c r="M67" s="544"/>
      <c r="N67" s="544"/>
      <c r="O67" s="544"/>
      <c r="P67" s="544"/>
      <c r="Q67" s="544"/>
      <c r="R67" s="545"/>
    </row>
    <row r="68" spans="2:18" x14ac:dyDescent="0.2">
      <c r="B68" s="9"/>
      <c r="C68" s="543"/>
      <c r="D68" s="544"/>
      <c r="E68" s="544"/>
      <c r="F68" s="544"/>
      <c r="G68" s="544"/>
      <c r="H68" s="544"/>
      <c r="I68" s="544"/>
      <c r="J68" s="544"/>
      <c r="K68" s="544"/>
      <c r="L68" s="544"/>
      <c r="M68" s="544"/>
      <c r="N68" s="544"/>
      <c r="O68" s="544"/>
      <c r="P68" s="544"/>
      <c r="Q68" s="544"/>
      <c r="R68" s="545"/>
    </row>
    <row r="69" spans="2:18" x14ac:dyDescent="0.2">
      <c r="B69" s="9"/>
      <c r="C69" s="543"/>
      <c r="D69" s="544"/>
      <c r="E69" s="544"/>
      <c r="F69" s="544"/>
      <c r="G69" s="544"/>
      <c r="H69" s="544"/>
      <c r="I69" s="544"/>
      <c r="J69" s="544"/>
      <c r="K69" s="544"/>
      <c r="L69" s="544"/>
      <c r="M69" s="544"/>
      <c r="N69" s="544"/>
      <c r="O69" s="544"/>
      <c r="P69" s="544"/>
      <c r="Q69" s="544"/>
      <c r="R69" s="545"/>
    </row>
    <row r="70" spans="2:18" x14ac:dyDescent="0.2">
      <c r="B70" s="9"/>
      <c r="C70" s="543"/>
      <c r="D70" s="544"/>
      <c r="E70" s="544"/>
      <c r="F70" s="544"/>
      <c r="G70" s="544"/>
      <c r="H70" s="544"/>
      <c r="I70" s="544"/>
      <c r="J70" s="544"/>
      <c r="K70" s="544"/>
      <c r="L70" s="544"/>
      <c r="M70" s="544"/>
      <c r="N70" s="544"/>
      <c r="O70" s="544"/>
      <c r="P70" s="544"/>
      <c r="Q70" s="544"/>
      <c r="R70" s="545"/>
    </row>
    <row r="71" spans="2:18" x14ac:dyDescent="0.2">
      <c r="B71" s="9"/>
      <c r="C71" s="543"/>
      <c r="D71" s="544"/>
      <c r="E71" s="544"/>
      <c r="F71" s="544"/>
      <c r="G71" s="544"/>
      <c r="H71" s="544"/>
      <c r="I71" s="544"/>
      <c r="J71" s="544"/>
      <c r="K71" s="544"/>
      <c r="L71" s="544"/>
      <c r="M71" s="544"/>
      <c r="N71" s="544"/>
      <c r="O71" s="544"/>
      <c r="P71" s="544"/>
      <c r="Q71" s="544"/>
      <c r="R71" s="545"/>
    </row>
    <row r="72" spans="2:18" x14ac:dyDescent="0.2">
      <c r="B72" s="9"/>
      <c r="C72" s="543"/>
      <c r="D72" s="544"/>
      <c r="E72" s="544"/>
      <c r="F72" s="544"/>
      <c r="G72" s="544"/>
      <c r="H72" s="544"/>
      <c r="I72" s="544"/>
      <c r="J72" s="544"/>
      <c r="K72" s="544"/>
      <c r="L72" s="544"/>
      <c r="M72" s="544"/>
      <c r="N72" s="544"/>
      <c r="O72" s="544"/>
      <c r="P72" s="544"/>
      <c r="Q72" s="544"/>
      <c r="R72" s="545"/>
    </row>
    <row r="73" spans="2:18" x14ac:dyDescent="0.2">
      <c r="B73" s="9"/>
      <c r="C73" s="539"/>
      <c r="D73" s="540"/>
      <c r="E73" s="540"/>
      <c r="F73" s="540"/>
      <c r="G73" s="540"/>
      <c r="H73" s="540"/>
      <c r="I73" s="540"/>
      <c r="J73" s="540"/>
      <c r="K73" s="540"/>
      <c r="L73" s="540"/>
      <c r="M73" s="540"/>
      <c r="N73" s="540"/>
      <c r="O73" s="540"/>
      <c r="P73" s="540"/>
      <c r="Q73" s="540"/>
      <c r="R73" s="541"/>
    </row>
    <row r="74" spans="2:18" ht="3" customHeight="1" x14ac:dyDescent="0.2">
      <c r="B74" s="9"/>
      <c r="C74" s="49"/>
      <c r="D74" s="49"/>
      <c r="E74" s="49"/>
      <c r="F74" s="49"/>
      <c r="G74" s="49"/>
      <c r="H74" s="49"/>
      <c r="I74" s="49"/>
      <c r="J74" s="49"/>
      <c r="K74" s="49"/>
      <c r="L74" s="49"/>
      <c r="M74" s="49"/>
      <c r="N74" s="49"/>
      <c r="O74" s="49"/>
      <c r="P74" s="49"/>
      <c r="Q74" s="49"/>
      <c r="R74" s="49"/>
    </row>
    <row r="75" spans="2:18" ht="10.5" customHeight="1" x14ac:dyDescent="0.2">
      <c r="B75" s="9"/>
      <c r="C75" s="542"/>
      <c r="D75" s="542"/>
      <c r="E75" s="542"/>
      <c r="F75" s="542"/>
      <c r="G75" s="542"/>
      <c r="H75" s="542"/>
      <c r="I75" s="542"/>
      <c r="J75" s="542"/>
      <c r="K75" s="542"/>
      <c r="L75" s="542"/>
      <c r="M75" s="542"/>
      <c r="N75" s="542"/>
      <c r="O75" s="542"/>
      <c r="P75" s="542"/>
      <c r="Q75" s="542"/>
      <c r="R75" s="542"/>
    </row>
    <row r="76" spans="2:18" ht="5.25" customHeight="1" x14ac:dyDescent="0.2">
      <c r="B76" s="9"/>
      <c r="E76" s="9"/>
      <c r="F76" s="9"/>
      <c r="G76" s="9"/>
      <c r="H76" s="9"/>
    </row>
    <row r="77" spans="2:18" hidden="1" x14ac:dyDescent="0.2">
      <c r="B77" s="9"/>
      <c r="E77" s="9"/>
      <c r="F77" s="9"/>
      <c r="G77" s="9"/>
      <c r="H77" s="9"/>
    </row>
    <row r="78" spans="2:18" x14ac:dyDescent="0.2"/>
    <row r="79" spans="2:18" x14ac:dyDescent="0.2"/>
    <row r="80" spans="2:18"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sheetData>
  <sheetProtection password="CAAB" sheet="1" objects="1" scenarios="1" selectLockedCells="1"/>
  <mergeCells count="27">
    <mergeCell ref="A1:M3"/>
    <mergeCell ref="N1:R3"/>
    <mergeCell ref="B10:B11"/>
    <mergeCell ref="Q8:R8"/>
    <mergeCell ref="C65:R65"/>
    <mergeCell ref="Q7:R7"/>
    <mergeCell ref="N8:P8"/>
    <mergeCell ref="C10:C11"/>
    <mergeCell ref="J7:M7"/>
    <mergeCell ref="N7:P7"/>
    <mergeCell ref="J8:M8"/>
    <mergeCell ref="C8:F8"/>
    <mergeCell ref="C7:F7"/>
    <mergeCell ref="G7:I7"/>
    <mergeCell ref="G8:I8"/>
    <mergeCell ref="C73:R73"/>
    <mergeCell ref="C75:R75"/>
    <mergeCell ref="C68:R68"/>
    <mergeCell ref="C69:R69"/>
    <mergeCell ref="P5:R5"/>
    <mergeCell ref="C66:R66"/>
    <mergeCell ref="C67:R67"/>
    <mergeCell ref="L5:O5"/>
    <mergeCell ref="C5:K5"/>
    <mergeCell ref="C70:R70"/>
    <mergeCell ref="C71:R71"/>
    <mergeCell ref="C72:R72"/>
  </mergeCells>
  <phoneticPr fontId="0" type="noConversion"/>
  <conditionalFormatting sqref="P5:R5 C5 J7 B12:F12 C8 Q7:R8 B62:F63 F57:F61 F50 F14:F44 E14:E46 E13:F13 B13:D46 B47:E61">
    <cfRule type="cellIs" dxfId="16" priority="16" stopIfTrue="1" operator="equal">
      <formula>0</formula>
    </cfRule>
  </conditionalFormatting>
  <conditionalFormatting sqref="M10">
    <cfRule type="cellIs" dxfId="15" priority="17" stopIfTrue="1" operator="equal">
      <formula>0</formula>
    </cfRule>
  </conditionalFormatting>
  <conditionalFormatting sqref="G12:G63">
    <cfRule type="cellIs" dxfId="14" priority="18" stopIfTrue="1" operator="equal">
      <formula>0</formula>
    </cfRule>
    <cfRule type="cellIs" dxfId="13" priority="19" stopIfTrue="1" operator="equal">
      <formula>"x"</formula>
    </cfRule>
  </conditionalFormatting>
  <conditionalFormatting sqref="I50:R50 I57:R63 I12:R44">
    <cfRule type="expression" dxfId="12" priority="20" stopIfTrue="1">
      <formula>OR(I12="i.O.",I12="OK")</formula>
    </cfRule>
    <cfRule type="cellIs" dxfId="11" priority="21" stopIfTrue="1" operator="greaterThan">
      <formula>$G12</formula>
    </cfRule>
    <cfRule type="cellIs" dxfId="10" priority="22" stopIfTrue="1" operator="lessThan">
      <formula>$E12</formula>
    </cfRule>
  </conditionalFormatting>
  <conditionalFormatting sqref="C7">
    <cfRule type="cellIs" dxfId="9" priority="14" stopIfTrue="1" operator="equal">
      <formula>0</formula>
    </cfRule>
  </conditionalFormatting>
  <conditionalFormatting sqref="J8">
    <cfRule type="cellIs" dxfId="8" priority="13" stopIfTrue="1" operator="equal">
      <formula>0</formula>
    </cfRule>
  </conditionalFormatting>
  <conditionalFormatting sqref="F45:F49">
    <cfRule type="cellIs" dxfId="7" priority="7" stopIfTrue="1" operator="equal">
      <formula>0</formula>
    </cfRule>
  </conditionalFormatting>
  <conditionalFormatting sqref="I45:R49">
    <cfRule type="expression" dxfId="6" priority="10" stopIfTrue="1">
      <formula>OR(I45="i.O.",I45="OK")</formula>
    </cfRule>
    <cfRule type="cellIs" dxfId="5" priority="11" stopIfTrue="1" operator="greaterThan">
      <formula>$G45</formula>
    </cfRule>
    <cfRule type="cellIs" dxfId="4" priority="12" stopIfTrue="1" operator="lessThan">
      <formula>$E45</formula>
    </cfRule>
  </conditionalFormatting>
  <conditionalFormatting sqref="F51:F56">
    <cfRule type="cellIs" dxfId="3" priority="1" stopIfTrue="1" operator="equal">
      <formula>0</formula>
    </cfRule>
  </conditionalFormatting>
  <conditionalFormatting sqref="I51:R56">
    <cfRule type="expression" dxfId="2" priority="4" stopIfTrue="1">
      <formula>OR(I51="i.O.",I51="OK")</formula>
    </cfRule>
    <cfRule type="cellIs" dxfId="1" priority="5" stopIfTrue="1" operator="greaterThan">
      <formula>$G51</formula>
    </cfRule>
    <cfRule type="cellIs" dxfId="0" priority="6" stopIfTrue="1" operator="lessThan">
      <formula>$E51</formula>
    </cfRule>
  </conditionalFormatting>
  <printOptions horizontalCentered="1"/>
  <pageMargins left="0.39370078740157483" right="0.39370078740157483" top="0.31496062992125984" bottom="0.39370078740157483" header="0.51181102362204722" footer="0.39370078740157483"/>
  <pageSetup paperSize="9" scale="84" orientation="landscape" r:id="rId1"/>
  <headerFooter alignWithMargins="0">
    <oddFooter xml:space="preserve">&amp;L&amp;6&amp;F - &amp;A - erstellt/created 15.12.2010 T-QS / TAS&amp;C&amp;6&amp;P/&amp;N&amp;R&amp;"Arial,Standard"&amp;6Gedruckt/printed &amp;D             </oddFooter>
  </headerFooter>
  <rowBreaks count="1" manualBreakCount="1">
    <brk id="40" max="1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
  <sheetViews>
    <sheetView zoomScaleNormal="100" workbookViewId="0">
      <selection sqref="A1:A4"/>
    </sheetView>
  </sheetViews>
  <sheetFormatPr baseColWidth="10" defaultColWidth="11.42578125" defaultRowHeight="12.75" x14ac:dyDescent="0.2"/>
  <cols>
    <col min="1" max="11" width="11.42578125" style="209"/>
    <col min="12" max="12" width="11" style="209" customWidth="1"/>
    <col min="13" max="16384" width="11.42578125" style="209"/>
  </cols>
  <sheetData>
    <row r="1" spans="1:4" ht="15" x14ac:dyDescent="0.25">
      <c r="A1" s="231" t="s">
        <v>534</v>
      </c>
      <c r="B1" s="208"/>
      <c r="C1" s="208"/>
      <c r="D1" s="208"/>
    </row>
    <row r="2" spans="1:4" x14ac:dyDescent="0.2">
      <c r="A2" s="209" t="s">
        <v>610</v>
      </c>
    </row>
    <row r="3" spans="1:4" ht="15" x14ac:dyDescent="0.25">
      <c r="A3" s="231" t="s">
        <v>535</v>
      </c>
    </row>
    <row r="4" spans="1:4" x14ac:dyDescent="0.2">
      <c r="A4" s="209" t="s">
        <v>611</v>
      </c>
    </row>
  </sheetData>
  <phoneticPr fontId="0" type="noConversion"/>
  <pageMargins left="0.78740157480314965" right="0.39370078740157483" top="0.19685039370078741" bottom="0.6692913385826772" header="0.51181102362204722" footer="0.51181102362204722"/>
  <pageSetup paperSize="9" orientation="landscape" r:id="rId1"/>
  <headerFooter alignWithMargins="0">
    <oddFooter xml:space="preserve">&amp;L&amp;6&amp;F - &amp;A - erstellt/created 
15.12.2010 T-QS/TAS&amp;C&amp;6&amp;P/&amp;N&amp;R&amp;"Arial,Standard"&amp;6Gedruckt/printed &amp;D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1"/>
  <sheetViews>
    <sheetView zoomScaleNormal="100" workbookViewId="0">
      <selection activeCell="L14" sqref="L14"/>
    </sheetView>
  </sheetViews>
  <sheetFormatPr baseColWidth="10" defaultColWidth="11.42578125" defaultRowHeight="12.75" x14ac:dyDescent="0.2"/>
  <cols>
    <col min="1" max="11" width="11.42578125" style="209"/>
    <col min="12" max="12" width="11.140625" style="209" customWidth="1"/>
    <col min="13" max="16384" width="11.42578125" style="209"/>
  </cols>
  <sheetData>
    <row r="1" spans="1:5" x14ac:dyDescent="0.2">
      <c r="A1" s="208" t="s">
        <v>528</v>
      </c>
      <c r="B1" s="208"/>
      <c r="C1" s="208"/>
      <c r="D1" s="208"/>
      <c r="E1" s="208" t="s">
        <v>529</v>
      </c>
    </row>
  </sheetData>
  <phoneticPr fontId="0" type="noConversion"/>
  <pageMargins left="0.78740157480314965" right="0.39370078740157483" top="0.19685039370078741" bottom="0.6692913385826772" header="0.51181102362204722" footer="0.51181102362204722"/>
  <pageSetup paperSize="9" orientation="landscape" r:id="rId1"/>
  <headerFooter alignWithMargins="0">
    <oddFooter xml:space="preserve">&amp;L&amp;6&amp;F - &amp;A - erstellt/created 15.12.2010 T-QS/TAS&amp;C&amp;6&amp;P/&amp;N&amp;R&amp;"Arial,Standard"&amp;6Gedruckt/printed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923"/>
  <sheetViews>
    <sheetView topLeftCell="XFD1" zoomScaleNormal="100" workbookViewId="0">
      <selection activeCell="I228" sqref="I228"/>
    </sheetView>
  </sheetViews>
  <sheetFormatPr baseColWidth="10" defaultColWidth="0" defaultRowHeight="14.25" x14ac:dyDescent="0.2"/>
  <cols>
    <col min="1" max="1" width="16.28515625" style="32" customWidth="1"/>
    <col min="2" max="2" width="38.42578125" style="25" customWidth="1"/>
    <col min="3" max="3" width="38.28515625" style="25" customWidth="1"/>
    <col min="4" max="4" width="8.7109375" style="33" bestFit="1" customWidth="1"/>
    <col min="5" max="5" width="27.5703125" style="33" customWidth="1"/>
    <col min="6" max="6" width="30.5703125" style="33" bestFit="1" customWidth="1"/>
    <col min="7" max="7" width="38.5703125" style="33" customWidth="1"/>
    <col min="8" max="8" width="11.5703125" style="33" customWidth="1"/>
    <col min="9" max="9" width="35.140625" style="25" bestFit="1" customWidth="1"/>
    <col min="10" max="10" width="28" style="25" bestFit="1" customWidth="1"/>
    <col min="11" max="11" width="5.7109375" style="25" bestFit="1" customWidth="1"/>
    <col min="12" max="12" width="27.42578125" style="25" customWidth="1"/>
    <col min="13" max="13" width="6.140625" style="25" customWidth="1"/>
    <col min="14" max="14" width="14.5703125" style="25" customWidth="1"/>
    <col min="15" max="15" width="0" style="25" hidden="1" customWidth="1"/>
    <col min="16" max="16" width="13.7109375" style="25" hidden="1" customWidth="1"/>
    <col min="17" max="16384" width="0" style="25" hidden="1"/>
  </cols>
  <sheetData>
    <row r="1" spans="1:16" ht="14.25" customHeight="1" x14ac:dyDescent="0.25">
      <c r="A1" s="36"/>
      <c r="B1" s="574" t="s">
        <v>338</v>
      </c>
      <c r="C1" s="574"/>
      <c r="D1" s="262"/>
      <c r="E1" s="263"/>
      <c r="F1" s="263"/>
      <c r="G1" s="263"/>
      <c r="H1" s="263"/>
      <c r="I1" s="262"/>
      <c r="J1" s="262"/>
      <c r="K1" s="262"/>
      <c r="M1" s="35"/>
      <c r="N1" s="264"/>
      <c r="O1" s="64"/>
      <c r="P1" s="35"/>
    </row>
    <row r="2" spans="1:16" ht="14.25" customHeight="1" thickBot="1" x14ac:dyDescent="0.3">
      <c r="A2" s="1"/>
      <c r="B2" s="26" t="s">
        <v>337</v>
      </c>
      <c r="C2" s="26" t="s">
        <v>7</v>
      </c>
      <c r="D2" s="265"/>
      <c r="E2" s="266"/>
      <c r="F2" s="303" t="s">
        <v>286</v>
      </c>
      <c r="G2" s="303" t="s">
        <v>294</v>
      </c>
      <c r="H2" s="575" t="s">
        <v>295</v>
      </c>
      <c r="I2" s="575"/>
      <c r="J2" s="575"/>
      <c r="K2" s="35"/>
      <c r="L2" s="261" t="s">
        <v>170</v>
      </c>
      <c r="M2" s="35"/>
      <c r="N2" s="261" t="s">
        <v>305</v>
      </c>
      <c r="O2" s="64"/>
      <c r="P2" s="35"/>
    </row>
    <row r="3" spans="1:16" s="29" customFormat="1" ht="14.25" customHeight="1" x14ac:dyDescent="0.2">
      <c r="A3" s="27"/>
      <c r="B3" s="29" t="s">
        <v>471</v>
      </c>
      <c r="C3" s="29" t="s">
        <v>478</v>
      </c>
      <c r="D3" s="267"/>
      <c r="E3" s="266"/>
      <c r="F3" s="98" t="s">
        <v>431</v>
      </c>
      <c r="G3" s="268" t="s">
        <v>536</v>
      </c>
      <c r="H3" s="268" t="s">
        <v>537</v>
      </c>
      <c r="I3" s="74"/>
      <c r="J3" s="99"/>
      <c r="K3" s="269"/>
      <c r="L3" s="33" t="s">
        <v>169</v>
      </c>
      <c r="M3" s="27"/>
      <c r="N3" s="90"/>
      <c r="O3" s="65"/>
      <c r="P3" s="27"/>
    </row>
    <row r="4" spans="1:16" s="29" customFormat="1" ht="14.25" customHeight="1" thickBot="1" x14ac:dyDescent="0.3">
      <c r="A4" s="27"/>
      <c r="B4" s="28" t="s">
        <v>283</v>
      </c>
      <c r="C4" s="28" t="s">
        <v>284</v>
      </c>
      <c r="D4" s="267"/>
      <c r="E4" s="266"/>
      <c r="F4" s="97" t="s">
        <v>432</v>
      </c>
      <c r="G4" s="270" t="s">
        <v>538</v>
      </c>
      <c r="H4" s="270" t="s">
        <v>539</v>
      </c>
      <c r="I4" s="271"/>
      <c r="J4" s="100"/>
      <c r="K4" s="269"/>
      <c r="L4" s="30"/>
      <c r="N4" s="93" t="s">
        <v>350</v>
      </c>
      <c r="O4" s="65"/>
      <c r="P4" s="27"/>
    </row>
    <row r="5" spans="1:16" s="57" customFormat="1" ht="14.25" customHeight="1" x14ac:dyDescent="0.2">
      <c r="A5" s="55"/>
      <c r="B5" s="28" t="s">
        <v>458</v>
      </c>
      <c r="C5" s="28" t="s">
        <v>479</v>
      </c>
      <c r="D5" s="272"/>
      <c r="E5" s="102"/>
      <c r="F5" s="25"/>
      <c r="G5" s="102"/>
      <c r="H5" s="102"/>
      <c r="I5" s="265"/>
      <c r="J5" s="55"/>
      <c r="K5" s="56"/>
      <c r="L5" s="55"/>
      <c r="N5" s="94" t="s">
        <v>351</v>
      </c>
      <c r="O5" s="52"/>
      <c r="P5" s="27"/>
    </row>
    <row r="6" spans="1:16" s="29" customFormat="1" ht="14.25" customHeight="1" x14ac:dyDescent="0.25">
      <c r="A6" s="59"/>
      <c r="B6" s="42" t="s">
        <v>235</v>
      </c>
      <c r="C6" s="42" t="s">
        <v>237</v>
      </c>
      <c r="D6" s="60"/>
      <c r="E6" s="35"/>
      <c r="F6" s="66"/>
      <c r="G6" s="102"/>
      <c r="H6" s="102"/>
      <c r="I6" s="265"/>
      <c r="J6" s="58"/>
      <c r="K6" s="56"/>
      <c r="L6" s="102" t="s">
        <v>405</v>
      </c>
      <c r="N6" s="95" t="s">
        <v>352</v>
      </c>
      <c r="O6" s="67"/>
      <c r="P6" s="27"/>
    </row>
    <row r="7" spans="1:16" s="57" customFormat="1" ht="14.25" customHeight="1" x14ac:dyDescent="0.25">
      <c r="A7" s="61"/>
      <c r="B7" s="35" t="s">
        <v>467</v>
      </c>
      <c r="C7" s="35" t="s">
        <v>467</v>
      </c>
      <c r="D7" s="273"/>
      <c r="E7" s="273"/>
      <c r="F7" s="102"/>
      <c r="G7" s="102"/>
      <c r="H7" s="102"/>
      <c r="I7" s="272"/>
      <c r="J7" s="55"/>
      <c r="K7" s="56"/>
      <c r="L7" s="102" t="s">
        <v>406</v>
      </c>
      <c r="N7" s="93" t="s">
        <v>353</v>
      </c>
      <c r="O7" s="52"/>
      <c r="P7" s="27"/>
    </row>
    <row r="8" spans="1:16" s="28" customFormat="1" ht="14.25" customHeight="1" thickBot="1" x14ac:dyDescent="0.3">
      <c r="A8" s="35"/>
      <c r="B8" s="35" t="s">
        <v>530</v>
      </c>
      <c r="C8" s="35" t="s">
        <v>499</v>
      </c>
      <c r="D8" s="35"/>
      <c r="E8" s="63"/>
      <c r="F8" s="30"/>
      <c r="G8" s="303" t="s">
        <v>224</v>
      </c>
      <c r="H8" s="303"/>
      <c r="I8" s="35"/>
      <c r="J8" s="27"/>
      <c r="K8" s="27"/>
      <c r="L8" s="102" t="s">
        <v>437</v>
      </c>
      <c r="N8" s="94" t="s">
        <v>354</v>
      </c>
      <c r="O8" s="68"/>
      <c r="P8" s="27"/>
    </row>
    <row r="9" spans="1:16" s="28" customFormat="1" ht="14.25" customHeight="1" thickBot="1" x14ac:dyDescent="0.3">
      <c r="A9" s="274"/>
      <c r="B9" s="35" t="s">
        <v>234</v>
      </c>
      <c r="C9" s="35" t="s">
        <v>236</v>
      </c>
      <c r="D9" s="275"/>
      <c r="E9" s="27"/>
      <c r="F9" s="102"/>
      <c r="G9" s="33" t="s">
        <v>225</v>
      </c>
      <c r="H9" s="33" t="s">
        <v>226</v>
      </c>
      <c r="I9" s="272"/>
      <c r="J9" s="272"/>
      <c r="K9" s="272"/>
      <c r="L9" s="102" t="s">
        <v>407</v>
      </c>
      <c r="N9" s="96" t="s">
        <v>355</v>
      </c>
      <c r="O9" s="52"/>
      <c r="P9" s="27"/>
    </row>
    <row r="10" spans="1:16" s="28" customFormat="1" ht="14.25" customHeight="1" x14ac:dyDescent="0.2">
      <c r="A10" s="273"/>
      <c r="B10" s="35" t="s">
        <v>239</v>
      </c>
      <c r="C10" s="35" t="s">
        <v>240</v>
      </c>
      <c r="F10" s="275"/>
      <c r="G10" s="275"/>
      <c r="H10" s="275"/>
      <c r="I10" s="274"/>
      <c r="J10" s="274"/>
      <c r="K10" s="274"/>
      <c r="L10" s="102" t="s">
        <v>408</v>
      </c>
      <c r="M10" s="272"/>
      <c r="N10" s="272"/>
      <c r="O10" s="52"/>
      <c r="P10" s="27"/>
    </row>
    <row r="11" spans="1:16" s="28" customFormat="1" ht="14.25" customHeight="1" thickBot="1" x14ac:dyDescent="0.3">
      <c r="A11" s="273"/>
      <c r="B11" s="35" t="s">
        <v>48</v>
      </c>
      <c r="C11" s="35" t="s">
        <v>245</v>
      </c>
      <c r="F11" s="275"/>
      <c r="G11" s="275"/>
      <c r="H11" s="275"/>
      <c r="I11" s="274"/>
      <c r="J11" s="274"/>
      <c r="K11" s="274"/>
      <c r="L11" s="102" t="s">
        <v>438</v>
      </c>
      <c r="M11" s="272"/>
      <c r="N11" s="261" t="s">
        <v>341</v>
      </c>
      <c r="O11" s="52"/>
      <c r="P11" s="27"/>
    </row>
    <row r="12" spans="1:16" s="28" customFormat="1" ht="14.25" customHeight="1" thickBot="1" x14ac:dyDescent="0.3">
      <c r="A12" s="273"/>
      <c r="B12" s="35" t="s">
        <v>47</v>
      </c>
      <c r="C12" s="35" t="s">
        <v>242</v>
      </c>
      <c r="D12" s="31"/>
      <c r="E12" s="40"/>
      <c r="G12" s="303" t="s">
        <v>6</v>
      </c>
      <c r="H12" s="575" t="s">
        <v>241</v>
      </c>
      <c r="I12" s="575"/>
      <c r="J12" s="272"/>
      <c r="M12" s="272"/>
      <c r="N12" s="276"/>
      <c r="O12" s="27"/>
      <c r="P12" s="27"/>
    </row>
    <row r="13" spans="1:16" s="28" customFormat="1" ht="14.25" customHeight="1" thickBot="1" x14ac:dyDescent="0.3">
      <c r="A13" s="273"/>
      <c r="B13" s="35" t="s">
        <v>403</v>
      </c>
      <c r="C13" s="35" t="s">
        <v>285</v>
      </c>
      <c r="D13" s="31"/>
      <c r="E13" s="40"/>
      <c r="G13" s="33" t="s">
        <v>256</v>
      </c>
      <c r="H13" s="29" t="s">
        <v>362</v>
      </c>
      <c r="I13" s="69"/>
      <c r="L13" s="261" t="s">
        <v>342</v>
      </c>
      <c r="O13" s="27"/>
      <c r="P13" s="27"/>
    </row>
    <row r="14" spans="1:16" s="28" customFormat="1" ht="14.25" customHeight="1" thickBot="1" x14ac:dyDescent="0.3">
      <c r="A14" s="273"/>
      <c r="B14" s="35" t="s">
        <v>293</v>
      </c>
      <c r="C14" s="35" t="s">
        <v>51</v>
      </c>
      <c r="E14" s="70"/>
      <c r="F14" s="27"/>
      <c r="J14" s="27"/>
      <c r="K14" s="27"/>
      <c r="L14" s="83" t="s">
        <v>340</v>
      </c>
      <c r="M14" s="27"/>
      <c r="N14" s="261" t="s">
        <v>326</v>
      </c>
      <c r="O14" s="27"/>
      <c r="P14" s="27"/>
    </row>
    <row r="15" spans="1:16" s="28" customFormat="1" ht="14.25" customHeight="1" x14ac:dyDescent="0.2">
      <c r="A15" s="273"/>
      <c r="B15" s="35" t="s">
        <v>514</v>
      </c>
      <c r="C15" s="35" t="s">
        <v>515</v>
      </c>
      <c r="D15" s="31"/>
      <c r="E15" s="66"/>
      <c r="F15" s="27"/>
      <c r="J15" s="27"/>
      <c r="K15" s="27"/>
      <c r="M15" s="27"/>
      <c r="N15" s="90"/>
      <c r="O15" s="27"/>
      <c r="P15" s="27"/>
    </row>
    <row r="16" spans="1:16" s="28" customFormat="1" ht="14.25" customHeight="1" thickBot="1" x14ac:dyDescent="0.3">
      <c r="A16" s="273"/>
      <c r="B16" s="35" t="s">
        <v>457</v>
      </c>
      <c r="C16" s="35" t="s">
        <v>480</v>
      </c>
      <c r="D16" s="274"/>
      <c r="E16" s="30"/>
      <c r="G16" s="303" t="s">
        <v>250</v>
      </c>
      <c r="H16" s="575" t="s">
        <v>249</v>
      </c>
      <c r="I16" s="575"/>
      <c r="K16" s="27"/>
      <c r="L16" s="261" t="s">
        <v>360</v>
      </c>
      <c r="M16" s="27"/>
      <c r="N16" s="91" t="s">
        <v>327</v>
      </c>
      <c r="O16" s="27"/>
      <c r="P16" s="27"/>
    </row>
    <row r="17" spans="1:16" s="28" customFormat="1" ht="14.25" customHeight="1" thickBot="1" x14ac:dyDescent="0.25">
      <c r="A17" s="273"/>
      <c r="B17" s="35" t="s">
        <v>404</v>
      </c>
      <c r="C17" s="35" t="s">
        <v>505</v>
      </c>
      <c r="D17" s="274"/>
      <c r="E17" s="30"/>
      <c r="G17" s="33" t="s">
        <v>329</v>
      </c>
      <c r="H17" s="33" t="s">
        <v>230</v>
      </c>
      <c r="K17" s="27"/>
      <c r="L17" s="143" t="s">
        <v>473</v>
      </c>
      <c r="M17" s="27"/>
      <c r="N17" s="92" t="s">
        <v>328</v>
      </c>
      <c r="O17" s="27"/>
      <c r="P17" s="27"/>
    </row>
    <row r="18" spans="1:16" s="28" customFormat="1" ht="14.25" customHeight="1" x14ac:dyDescent="0.2">
      <c r="A18" s="273"/>
      <c r="B18" s="35" t="s">
        <v>46</v>
      </c>
      <c r="C18" s="35" t="s">
        <v>243</v>
      </c>
      <c r="D18" s="274"/>
      <c r="E18" s="30"/>
      <c r="G18" s="33" t="s">
        <v>330</v>
      </c>
      <c r="H18" s="33" t="s">
        <v>231</v>
      </c>
      <c r="I18" s="27"/>
      <c r="K18" s="27"/>
      <c r="L18" s="144" t="s">
        <v>424</v>
      </c>
      <c r="M18" s="27"/>
      <c r="N18" s="27"/>
      <c r="O18" s="27"/>
      <c r="P18" s="27"/>
    </row>
    <row r="19" spans="1:16" s="28" customFormat="1" ht="14.25" customHeight="1" x14ac:dyDescent="0.2">
      <c r="A19" s="273"/>
      <c r="B19" s="35" t="s">
        <v>482</v>
      </c>
      <c r="C19" s="35" t="s">
        <v>481</v>
      </c>
      <c r="D19" s="274"/>
      <c r="E19" s="30"/>
      <c r="G19" s="33" t="s">
        <v>346</v>
      </c>
      <c r="H19" s="33" t="s">
        <v>232</v>
      </c>
      <c r="I19" s="27"/>
      <c r="K19" s="27"/>
      <c r="L19" s="144" t="s">
        <v>425</v>
      </c>
      <c r="M19" s="71"/>
      <c r="N19" s="69"/>
      <c r="O19" s="27"/>
      <c r="P19" s="27"/>
    </row>
    <row r="20" spans="1:16" s="28" customFormat="1" ht="14.25" customHeight="1" x14ac:dyDescent="0.2">
      <c r="A20" s="273"/>
      <c r="B20" s="35" t="s">
        <v>510</v>
      </c>
      <c r="C20" s="35" t="s">
        <v>511</v>
      </c>
      <c r="D20" s="274"/>
      <c r="E20" s="30"/>
      <c r="G20" s="33" t="s">
        <v>229</v>
      </c>
      <c r="H20" s="33" t="s">
        <v>233</v>
      </c>
      <c r="I20" s="27"/>
      <c r="K20" s="27"/>
      <c r="L20" s="144" t="s">
        <v>426</v>
      </c>
      <c r="M20" s="71"/>
      <c r="O20" s="27"/>
      <c r="P20" s="27"/>
    </row>
    <row r="21" spans="1:16" s="28" customFormat="1" ht="14.25" customHeight="1" x14ac:dyDescent="0.2">
      <c r="A21" s="273"/>
      <c r="B21" s="35" t="s">
        <v>472</v>
      </c>
      <c r="C21" s="35" t="s">
        <v>271</v>
      </c>
      <c r="E21" s="30"/>
      <c r="G21" s="33" t="s">
        <v>389</v>
      </c>
      <c r="H21" s="33" t="s">
        <v>390</v>
      </c>
      <c r="I21" s="69"/>
      <c r="K21" s="27"/>
      <c r="L21" s="144" t="s">
        <v>427</v>
      </c>
      <c r="M21" s="71"/>
      <c r="O21" s="27"/>
      <c r="P21" s="27"/>
    </row>
    <row r="22" spans="1:16" s="28" customFormat="1" ht="14.25" customHeight="1" x14ac:dyDescent="0.2">
      <c r="A22" s="273"/>
      <c r="B22" s="35" t="s">
        <v>292</v>
      </c>
      <c r="C22" s="35" t="s">
        <v>244</v>
      </c>
      <c r="E22" s="30"/>
      <c r="K22" s="27"/>
      <c r="L22" s="144" t="s">
        <v>428</v>
      </c>
      <c r="M22" s="71"/>
      <c r="N22" s="69"/>
      <c r="O22" s="27"/>
      <c r="P22" s="27"/>
    </row>
    <row r="23" spans="1:16" s="28" customFormat="1" ht="14.25" customHeight="1" x14ac:dyDescent="0.2">
      <c r="A23" s="273"/>
      <c r="B23" s="35" t="s">
        <v>324</v>
      </c>
      <c r="C23" s="35" t="s">
        <v>325</v>
      </c>
      <c r="E23" s="30"/>
      <c r="K23" s="27"/>
      <c r="L23" s="144" t="s">
        <v>429</v>
      </c>
      <c r="M23" s="71"/>
      <c r="N23" s="69"/>
      <c r="O23" s="27"/>
      <c r="P23" s="27"/>
    </row>
    <row r="24" spans="1:16" s="28" customFormat="1" ht="14.25" customHeight="1" x14ac:dyDescent="0.2">
      <c r="A24" s="273"/>
      <c r="B24" s="35" t="s">
        <v>512</v>
      </c>
      <c r="C24" s="35" t="s">
        <v>513</v>
      </c>
      <c r="E24" s="30"/>
      <c r="K24" s="27"/>
      <c r="L24" s="144" t="s">
        <v>430</v>
      </c>
      <c r="M24" s="71"/>
      <c r="N24" s="69"/>
      <c r="O24" s="27"/>
      <c r="P24" s="27"/>
    </row>
    <row r="25" spans="1:16" s="28" customFormat="1" ht="14.25" customHeight="1" x14ac:dyDescent="0.2">
      <c r="A25" s="273"/>
      <c r="B25" s="273" t="s">
        <v>5</v>
      </c>
      <c r="C25" s="35" t="s">
        <v>238</v>
      </c>
      <c r="D25" s="274"/>
      <c r="E25" s="30"/>
      <c r="L25" s="144" t="s">
        <v>423</v>
      </c>
      <c r="O25" s="27"/>
      <c r="P25" s="27"/>
    </row>
    <row r="26" spans="1:16" s="28" customFormat="1" ht="14.25" customHeight="1" thickBot="1" x14ac:dyDescent="0.3">
      <c r="A26" s="273"/>
      <c r="B26" s="35" t="s">
        <v>463</v>
      </c>
      <c r="C26" s="35" t="s">
        <v>255</v>
      </c>
      <c r="D26" s="274"/>
      <c r="E26" s="30"/>
      <c r="F26" s="303" t="s">
        <v>223</v>
      </c>
      <c r="G26" s="303" t="s">
        <v>42</v>
      </c>
      <c r="H26" s="303" t="s">
        <v>227</v>
      </c>
      <c r="I26" s="576" t="s">
        <v>52</v>
      </c>
      <c r="J26" s="576"/>
      <c r="K26" s="56"/>
      <c r="L26" s="145" t="s">
        <v>361</v>
      </c>
      <c r="O26" s="27"/>
      <c r="P26" s="27"/>
    </row>
    <row r="27" spans="1:16" s="28" customFormat="1" ht="14.25" customHeight="1" x14ac:dyDescent="0.2">
      <c r="A27" s="273"/>
      <c r="B27" s="35" t="s">
        <v>359</v>
      </c>
      <c r="C27" s="35" t="s">
        <v>359</v>
      </c>
      <c r="D27" s="274"/>
      <c r="E27" s="30"/>
      <c r="F27" s="277" t="s">
        <v>316</v>
      </c>
      <c r="G27" s="278" t="s">
        <v>311</v>
      </c>
      <c r="H27" s="279" t="s">
        <v>315</v>
      </c>
      <c r="I27" s="278" t="s">
        <v>314</v>
      </c>
      <c r="J27" s="280"/>
      <c r="K27" s="56"/>
      <c r="O27" s="27"/>
      <c r="P27" s="27"/>
    </row>
    <row r="28" spans="1:16" s="28" customFormat="1" ht="14.25" customHeight="1" thickBot="1" x14ac:dyDescent="0.3">
      <c r="A28" s="273"/>
      <c r="B28" s="35" t="s">
        <v>45</v>
      </c>
      <c r="C28" s="35" t="s">
        <v>228</v>
      </c>
      <c r="D28" s="274"/>
      <c r="E28" s="30"/>
      <c r="F28" s="281" t="s">
        <v>540</v>
      </c>
      <c r="G28" s="282" t="s">
        <v>541</v>
      </c>
      <c r="H28" s="283" t="s">
        <v>542</v>
      </c>
      <c r="I28" s="284" t="s">
        <v>543</v>
      </c>
      <c r="J28" s="285"/>
      <c r="K28" s="56"/>
      <c r="L28" s="261" t="s">
        <v>171</v>
      </c>
      <c r="O28" s="27"/>
      <c r="P28" s="27"/>
    </row>
    <row r="29" spans="1:16" s="28" customFormat="1" ht="14.25" customHeight="1" x14ac:dyDescent="0.2">
      <c r="A29" s="273"/>
      <c r="B29" s="35" t="s">
        <v>459</v>
      </c>
      <c r="C29" s="35" t="s">
        <v>483</v>
      </c>
      <c r="D29" s="274"/>
      <c r="E29" s="30"/>
      <c r="F29" s="286" t="s">
        <v>544</v>
      </c>
      <c r="G29" s="35" t="s">
        <v>545</v>
      </c>
      <c r="H29" s="30" t="s">
        <v>546</v>
      </c>
      <c r="I29" s="27" t="s">
        <v>547</v>
      </c>
      <c r="J29" s="285"/>
      <c r="K29" s="56"/>
      <c r="L29" s="88" t="s">
        <v>372</v>
      </c>
      <c r="O29" s="27"/>
      <c r="P29" s="27"/>
    </row>
    <row r="30" spans="1:16" s="57" customFormat="1" ht="14.25" customHeight="1" x14ac:dyDescent="0.2">
      <c r="A30" s="61"/>
      <c r="B30" s="35" t="s">
        <v>475</v>
      </c>
      <c r="C30" s="35" t="s">
        <v>441</v>
      </c>
      <c r="D30" s="272"/>
      <c r="E30" s="102"/>
      <c r="F30" s="286" t="s">
        <v>132</v>
      </c>
      <c r="G30" s="35" t="s">
        <v>157</v>
      </c>
      <c r="H30" s="30" t="s">
        <v>159</v>
      </c>
      <c r="I30" s="27" t="s">
        <v>158</v>
      </c>
      <c r="J30" s="285"/>
      <c r="K30" s="56"/>
      <c r="L30" s="89" t="s">
        <v>373</v>
      </c>
      <c r="O30" s="52"/>
      <c r="P30" s="27"/>
    </row>
    <row r="31" spans="1:16" s="57" customFormat="1" ht="14.25" customHeight="1" x14ac:dyDescent="0.2">
      <c r="A31" s="61"/>
      <c r="B31" s="35" t="s">
        <v>8</v>
      </c>
      <c r="C31" s="35" t="s">
        <v>49</v>
      </c>
      <c r="D31" s="272"/>
      <c r="E31" s="102"/>
      <c r="F31" s="286" t="s">
        <v>133</v>
      </c>
      <c r="G31" s="35" t="s">
        <v>38</v>
      </c>
      <c r="H31" s="30" t="s">
        <v>162</v>
      </c>
      <c r="I31" s="27" t="s">
        <v>163</v>
      </c>
      <c r="J31" s="285"/>
      <c r="K31" s="27"/>
      <c r="L31" s="89" t="s">
        <v>386</v>
      </c>
      <c r="M31" s="55"/>
      <c r="N31" s="272"/>
      <c r="O31" s="52"/>
      <c r="P31" s="27"/>
    </row>
    <row r="32" spans="1:16" s="57" customFormat="1" ht="14.25" customHeight="1" x14ac:dyDescent="0.2">
      <c r="A32" s="61"/>
      <c r="B32" s="35" t="s">
        <v>297</v>
      </c>
      <c r="C32" s="35" t="s">
        <v>296</v>
      </c>
      <c r="D32" s="272"/>
      <c r="E32" s="102"/>
      <c r="F32" s="286" t="s">
        <v>191</v>
      </c>
      <c r="G32" s="35" t="s">
        <v>192</v>
      </c>
      <c r="H32" s="30" t="s">
        <v>193</v>
      </c>
      <c r="I32" s="27" t="s">
        <v>194</v>
      </c>
      <c r="J32" s="285"/>
      <c r="K32" s="68"/>
      <c r="L32" s="89" t="s">
        <v>374</v>
      </c>
      <c r="M32" s="55"/>
      <c r="N32" s="272"/>
      <c r="O32" s="52"/>
      <c r="P32" s="27"/>
    </row>
    <row r="33" spans="1:16" s="57" customFormat="1" ht="14.25" customHeight="1" x14ac:dyDescent="0.2">
      <c r="A33" s="61"/>
      <c r="B33" s="35" t="s">
        <v>172</v>
      </c>
      <c r="C33" s="35" t="s">
        <v>253</v>
      </c>
      <c r="D33" s="272"/>
      <c r="E33" s="102"/>
      <c r="F33" s="286" t="s">
        <v>183</v>
      </c>
      <c r="G33" s="35" t="s">
        <v>184</v>
      </c>
      <c r="H33" s="30" t="s">
        <v>195</v>
      </c>
      <c r="I33" s="27" t="s">
        <v>196</v>
      </c>
      <c r="J33" s="285"/>
      <c r="K33" s="35"/>
      <c r="L33" s="89" t="s">
        <v>369</v>
      </c>
      <c r="M33" s="55"/>
      <c r="N33" s="272"/>
      <c r="O33" s="52"/>
      <c r="P33" s="27"/>
    </row>
    <row r="34" spans="1:16" s="57" customFormat="1" ht="14.25" customHeight="1" x14ac:dyDescent="0.2">
      <c r="A34" s="61"/>
      <c r="B34" s="35" t="s">
        <v>173</v>
      </c>
      <c r="C34" s="35" t="s">
        <v>254</v>
      </c>
      <c r="D34" s="272"/>
      <c r="E34" s="102"/>
      <c r="F34" s="286" t="s">
        <v>175</v>
      </c>
      <c r="G34" s="35" t="s">
        <v>174</v>
      </c>
      <c r="H34" s="30" t="s">
        <v>197</v>
      </c>
      <c r="I34" s="27" t="s">
        <v>176</v>
      </c>
      <c r="J34" s="285"/>
      <c r="K34" s="25"/>
      <c r="L34" s="89" t="s">
        <v>375</v>
      </c>
      <c r="M34" s="55"/>
      <c r="N34" s="272"/>
      <c r="O34" s="52"/>
      <c r="P34" s="27"/>
    </row>
    <row r="35" spans="1:16" s="57" customFormat="1" ht="14.25" customHeight="1" x14ac:dyDescent="0.2">
      <c r="A35" s="61"/>
      <c r="B35" s="35" t="s">
        <v>44</v>
      </c>
      <c r="C35" s="35" t="s">
        <v>246</v>
      </c>
      <c r="D35" s="272"/>
      <c r="E35" s="102"/>
      <c r="F35" s="286" t="s">
        <v>419</v>
      </c>
      <c r="G35" s="35" t="s">
        <v>420</v>
      </c>
      <c r="H35" s="30" t="s">
        <v>421</v>
      </c>
      <c r="I35" s="27" t="s">
        <v>422</v>
      </c>
      <c r="J35" s="285"/>
      <c r="K35" s="25"/>
      <c r="L35" s="89" t="s">
        <v>371</v>
      </c>
      <c r="M35" s="55"/>
      <c r="N35" s="272"/>
      <c r="O35" s="52"/>
      <c r="P35" s="27"/>
    </row>
    <row r="36" spans="1:16" s="27" customFormat="1" ht="14.25" customHeight="1" x14ac:dyDescent="0.2">
      <c r="A36" s="61"/>
      <c r="B36" s="35" t="s">
        <v>270</v>
      </c>
      <c r="C36" s="35" t="s">
        <v>272</v>
      </c>
      <c r="D36" s="272"/>
      <c r="E36" s="102"/>
      <c r="F36" s="286" t="s">
        <v>200</v>
      </c>
      <c r="G36" s="35" t="s">
        <v>201</v>
      </c>
      <c r="H36" s="30" t="s">
        <v>319</v>
      </c>
      <c r="I36" s="27" t="s">
        <v>202</v>
      </c>
      <c r="J36" s="285"/>
      <c r="K36" s="25"/>
      <c r="L36" s="89" t="s">
        <v>376</v>
      </c>
      <c r="M36" s="55"/>
      <c r="N36" s="272"/>
      <c r="O36" s="52"/>
    </row>
    <row r="37" spans="1:16" s="27" customFormat="1" ht="14.25" customHeight="1" x14ac:dyDescent="0.2">
      <c r="A37" s="61"/>
      <c r="B37" s="35" t="s">
        <v>168</v>
      </c>
      <c r="C37" s="35" t="s">
        <v>247</v>
      </c>
      <c r="D37" s="272"/>
      <c r="E37" s="102"/>
      <c r="F37" s="286" t="s">
        <v>363</v>
      </c>
      <c r="G37" s="35" t="s">
        <v>364</v>
      </c>
      <c r="H37" s="30" t="s">
        <v>363</v>
      </c>
      <c r="I37" s="27" t="s">
        <v>365</v>
      </c>
      <c r="J37" s="285"/>
      <c r="K37" s="25"/>
      <c r="L37" s="89" t="s">
        <v>532</v>
      </c>
      <c r="M37" s="55"/>
      <c r="N37" s="272"/>
      <c r="O37" s="52"/>
    </row>
    <row r="38" spans="1:16" s="27" customFormat="1" ht="14.25" customHeight="1" x14ac:dyDescent="0.2">
      <c r="A38" s="68"/>
      <c r="B38" s="35" t="s">
        <v>399</v>
      </c>
      <c r="C38" s="35" t="s">
        <v>401</v>
      </c>
      <c r="F38" s="286" t="s">
        <v>55</v>
      </c>
      <c r="G38" s="35" t="s">
        <v>54</v>
      </c>
      <c r="H38" s="30" t="s">
        <v>59</v>
      </c>
      <c r="I38" s="27" t="s">
        <v>58</v>
      </c>
      <c r="J38" s="285"/>
      <c r="K38" s="25"/>
      <c r="L38" s="89" t="s">
        <v>377</v>
      </c>
      <c r="O38" s="68"/>
    </row>
    <row r="39" spans="1:16" s="27" customFormat="1" ht="14.25" customHeight="1" x14ac:dyDescent="0.2">
      <c r="A39" s="28"/>
      <c r="B39" s="35" t="s">
        <v>400</v>
      </c>
      <c r="C39" s="35" t="s">
        <v>402</v>
      </c>
      <c r="D39" s="28"/>
      <c r="E39" s="28"/>
      <c r="F39" s="286" t="s">
        <v>391</v>
      </c>
      <c r="G39" s="35" t="s">
        <v>392</v>
      </c>
      <c r="H39" s="30" t="s">
        <v>395</v>
      </c>
      <c r="I39" s="27" t="s">
        <v>393</v>
      </c>
      <c r="J39" s="285"/>
      <c r="K39" s="25"/>
      <c r="L39" s="89" t="s">
        <v>378</v>
      </c>
      <c r="M39" s="68"/>
      <c r="N39" s="68"/>
    </row>
    <row r="40" spans="1:16" s="35" customFormat="1" ht="14.25" customHeight="1" x14ac:dyDescent="0.2">
      <c r="A40" s="25"/>
      <c r="B40" s="35" t="s">
        <v>4</v>
      </c>
      <c r="C40" s="35" t="s">
        <v>248</v>
      </c>
      <c r="D40" s="33"/>
      <c r="E40" s="33"/>
      <c r="F40" s="286" t="s">
        <v>182</v>
      </c>
      <c r="G40" s="35" t="s">
        <v>181</v>
      </c>
      <c r="H40" s="30" t="s">
        <v>519</v>
      </c>
      <c r="I40" s="27" t="s">
        <v>520</v>
      </c>
      <c r="J40" s="285"/>
      <c r="K40" s="25"/>
      <c r="L40" s="89" t="s">
        <v>379</v>
      </c>
    </row>
    <row r="41" spans="1:16" ht="14.25" customHeight="1" x14ac:dyDescent="0.2">
      <c r="B41" s="29" t="s">
        <v>460</v>
      </c>
      <c r="C41" s="29" t="s">
        <v>484</v>
      </c>
      <c r="E41" s="33" t="s">
        <v>339</v>
      </c>
      <c r="F41" s="286" t="s">
        <v>321</v>
      </c>
      <c r="G41" s="35" t="s">
        <v>320</v>
      </c>
      <c r="H41" s="30" t="s">
        <v>323</v>
      </c>
      <c r="I41" s="27" t="s">
        <v>322</v>
      </c>
      <c r="J41" s="285"/>
      <c r="L41" s="89" t="s">
        <v>531</v>
      </c>
      <c r="M41" s="35"/>
      <c r="N41" s="35"/>
      <c r="O41" s="35"/>
      <c r="P41" s="35"/>
    </row>
    <row r="42" spans="1:16" ht="14.25" customHeight="1" x14ac:dyDescent="0.2">
      <c r="A42" s="34"/>
      <c r="B42" s="25" t="s">
        <v>461</v>
      </c>
      <c r="C42" s="29" t="s">
        <v>485</v>
      </c>
      <c r="F42" s="286" t="s">
        <v>394</v>
      </c>
      <c r="G42" s="35" t="s">
        <v>410</v>
      </c>
      <c r="H42" s="30" t="s">
        <v>409</v>
      </c>
      <c r="I42" s="27" t="s">
        <v>523</v>
      </c>
      <c r="J42" s="285"/>
      <c r="L42" s="89" t="s">
        <v>380</v>
      </c>
      <c r="M42" s="35"/>
      <c r="N42" s="35"/>
      <c r="O42" s="35"/>
      <c r="P42" s="35"/>
    </row>
    <row r="43" spans="1:16" ht="14.25" customHeight="1" x14ac:dyDescent="0.2">
      <c r="A43" s="34"/>
      <c r="B43" s="25" t="s">
        <v>491</v>
      </c>
      <c r="C43" s="25" t="s">
        <v>492</v>
      </c>
      <c r="D43" s="25"/>
      <c r="F43" s="286" t="s">
        <v>219</v>
      </c>
      <c r="G43" s="35" t="s">
        <v>521</v>
      </c>
      <c r="H43" s="30" t="s">
        <v>219</v>
      </c>
      <c r="I43" s="27" t="s">
        <v>220</v>
      </c>
      <c r="J43" s="285"/>
      <c r="L43" s="89" t="s">
        <v>383</v>
      </c>
      <c r="M43" s="35"/>
      <c r="N43" s="35"/>
      <c r="O43" s="35"/>
      <c r="P43" s="35"/>
    </row>
    <row r="44" spans="1:16" ht="14.25" customHeight="1" x14ac:dyDescent="0.2">
      <c r="A44" s="34"/>
      <c r="B44" s="35" t="s">
        <v>10</v>
      </c>
      <c r="C44" s="36" t="s">
        <v>52</v>
      </c>
      <c r="F44" s="286" t="s">
        <v>317</v>
      </c>
      <c r="G44" s="35" t="s">
        <v>522</v>
      </c>
      <c r="H44" s="30" t="s">
        <v>318</v>
      </c>
      <c r="I44" s="27" t="s">
        <v>313</v>
      </c>
      <c r="J44" s="285"/>
      <c r="L44" s="89" t="s">
        <v>381</v>
      </c>
      <c r="M44" s="35"/>
      <c r="N44" s="35"/>
      <c r="O44" s="35"/>
      <c r="P44" s="35"/>
    </row>
    <row r="45" spans="1:16" ht="14.25" customHeight="1" x14ac:dyDescent="0.2">
      <c r="A45" s="34"/>
      <c r="B45" s="25" t="s">
        <v>9</v>
      </c>
      <c r="C45" s="25" t="s">
        <v>50</v>
      </c>
      <c r="F45" s="286" t="s">
        <v>433</v>
      </c>
      <c r="G45" s="35" t="s">
        <v>434</v>
      </c>
      <c r="H45" s="30" t="s">
        <v>435</v>
      </c>
      <c r="I45" s="27" t="s">
        <v>436</v>
      </c>
      <c r="J45" s="285"/>
      <c r="L45" s="89" t="s">
        <v>385</v>
      </c>
      <c r="M45" s="35"/>
      <c r="N45" s="35"/>
      <c r="O45" s="35"/>
      <c r="P45" s="35"/>
    </row>
    <row r="46" spans="1:16" ht="14.25" customHeight="1" x14ac:dyDescent="0.2">
      <c r="A46" s="34"/>
      <c r="B46" s="25" t="s">
        <v>486</v>
      </c>
      <c r="C46" s="25" t="s">
        <v>487</v>
      </c>
      <c r="E46" s="25"/>
      <c r="F46" s="281" t="s">
        <v>548</v>
      </c>
      <c r="G46" s="282" t="s">
        <v>549</v>
      </c>
      <c r="H46" s="283" t="s">
        <v>550</v>
      </c>
      <c r="I46" s="284" t="s">
        <v>551</v>
      </c>
      <c r="J46" s="285"/>
      <c r="L46" s="89" t="s">
        <v>388</v>
      </c>
      <c r="M46" s="35"/>
      <c r="N46" s="35"/>
      <c r="O46" s="35"/>
      <c r="P46" s="35"/>
    </row>
    <row r="47" spans="1:16" ht="14.25" customHeight="1" x14ac:dyDescent="0.2">
      <c r="A47" s="34"/>
      <c r="B47" s="25" t="s">
        <v>3</v>
      </c>
      <c r="C47" s="25" t="s">
        <v>252</v>
      </c>
      <c r="E47" s="25"/>
      <c r="F47" s="286" t="s">
        <v>179</v>
      </c>
      <c r="G47" s="35" t="s">
        <v>180</v>
      </c>
      <c r="H47" s="30" t="s">
        <v>189</v>
      </c>
      <c r="I47" s="27" t="s">
        <v>190</v>
      </c>
      <c r="J47" s="285"/>
      <c r="L47" s="89" t="s">
        <v>370</v>
      </c>
      <c r="M47" s="35"/>
      <c r="N47" s="35"/>
      <c r="O47" s="35"/>
      <c r="P47" s="35"/>
    </row>
    <row r="48" spans="1:16" ht="14.25" customHeight="1" x14ac:dyDescent="0.2">
      <c r="A48" s="34"/>
      <c r="B48" s="35" t="s">
        <v>2</v>
      </c>
      <c r="C48" s="36" t="s">
        <v>291</v>
      </c>
      <c r="E48" s="25"/>
      <c r="F48" s="286" t="s">
        <v>217</v>
      </c>
      <c r="G48" s="35" t="s">
        <v>312</v>
      </c>
      <c r="H48" s="30" t="s">
        <v>217</v>
      </c>
      <c r="I48" s="27" t="s">
        <v>218</v>
      </c>
      <c r="J48" s="285"/>
      <c r="L48" s="89" t="s">
        <v>382</v>
      </c>
      <c r="M48" s="35"/>
      <c r="N48" s="35"/>
      <c r="O48" s="35"/>
      <c r="P48" s="35"/>
    </row>
    <row r="49" spans="1:16" ht="14.25" customHeight="1" x14ac:dyDescent="0.2">
      <c r="A49" s="34"/>
      <c r="B49" s="25" t="s">
        <v>488</v>
      </c>
      <c r="C49" s="25" t="s">
        <v>489</v>
      </c>
      <c r="E49" s="25"/>
      <c r="F49" s="286" t="s">
        <v>57</v>
      </c>
      <c r="G49" s="35" t="s">
        <v>37</v>
      </c>
      <c r="H49" s="30" t="s">
        <v>60</v>
      </c>
      <c r="I49" s="27" t="s">
        <v>56</v>
      </c>
      <c r="J49" s="285"/>
      <c r="L49" s="89" t="s">
        <v>387</v>
      </c>
      <c r="M49" s="35"/>
      <c r="N49" s="35"/>
      <c r="O49" s="35"/>
      <c r="P49" s="35"/>
    </row>
    <row r="50" spans="1:16" ht="14.25" customHeight="1" x14ac:dyDescent="0.2">
      <c r="A50" s="34"/>
      <c r="B50" s="25" t="s">
        <v>357</v>
      </c>
      <c r="C50" s="25" t="s">
        <v>358</v>
      </c>
      <c r="E50" s="25"/>
      <c r="F50" s="286" t="s">
        <v>177</v>
      </c>
      <c r="G50" s="35" t="s">
        <v>178</v>
      </c>
      <c r="H50" s="30" t="s">
        <v>187</v>
      </c>
      <c r="I50" s="27" t="s">
        <v>188</v>
      </c>
      <c r="J50" s="285"/>
      <c r="L50" s="89" t="s">
        <v>533</v>
      </c>
      <c r="M50" s="35"/>
      <c r="N50" s="35"/>
      <c r="O50" s="35"/>
      <c r="P50" s="35"/>
    </row>
    <row r="51" spans="1:16" ht="14.25" customHeight="1" x14ac:dyDescent="0.2">
      <c r="A51" s="34"/>
      <c r="B51" s="25" t="s">
        <v>306</v>
      </c>
      <c r="C51" s="25" t="s">
        <v>307</v>
      </c>
      <c r="F51" s="286" t="s">
        <v>53</v>
      </c>
      <c r="G51" s="35" t="s">
        <v>61</v>
      </c>
      <c r="H51" s="30" t="s">
        <v>160</v>
      </c>
      <c r="I51" s="27" t="s">
        <v>161</v>
      </c>
      <c r="J51" s="285"/>
      <c r="L51" s="89" t="s">
        <v>384</v>
      </c>
      <c r="M51" s="35"/>
      <c r="N51" s="35"/>
      <c r="O51" s="35"/>
      <c r="P51" s="35"/>
    </row>
    <row r="52" spans="1:16" ht="14.25" customHeight="1" x14ac:dyDescent="0.2">
      <c r="A52" s="34"/>
      <c r="B52" s="25" t="s">
        <v>345</v>
      </c>
      <c r="C52" s="36" t="s">
        <v>356</v>
      </c>
      <c r="F52" s="286" t="s">
        <v>525</v>
      </c>
      <c r="G52" s="35" t="s">
        <v>524</v>
      </c>
      <c r="H52" s="30" t="s">
        <v>527</v>
      </c>
      <c r="I52" s="27" t="s">
        <v>526</v>
      </c>
      <c r="J52" s="285"/>
      <c r="L52" s="105"/>
      <c r="M52" s="35"/>
      <c r="N52" s="35"/>
      <c r="O52" s="35"/>
      <c r="P52" s="35"/>
    </row>
    <row r="53" spans="1:16" ht="14.25" customHeight="1" x14ac:dyDescent="0.2">
      <c r="A53" s="34"/>
      <c r="B53" s="25" t="s">
        <v>462</v>
      </c>
      <c r="C53" s="36" t="s">
        <v>490</v>
      </c>
      <c r="E53" s="25"/>
      <c r="F53" s="287" t="s">
        <v>620</v>
      </c>
      <c r="G53" s="288"/>
      <c r="H53" s="289"/>
      <c r="I53" s="290"/>
      <c r="J53" s="291"/>
      <c r="L53" s="105"/>
      <c r="M53" s="35"/>
      <c r="N53" s="35"/>
      <c r="O53" s="35"/>
      <c r="P53" s="35"/>
    </row>
    <row r="54" spans="1:16" ht="14.25" customHeight="1" thickBot="1" x14ac:dyDescent="0.25">
      <c r="A54" s="34"/>
      <c r="B54" s="25" t="s">
        <v>398</v>
      </c>
      <c r="C54" s="25" t="s">
        <v>397</v>
      </c>
      <c r="F54" s="292"/>
      <c r="G54" s="293"/>
      <c r="H54" s="294"/>
      <c r="I54" s="295"/>
      <c r="J54" s="296"/>
      <c r="L54" s="106"/>
      <c r="M54" s="35"/>
      <c r="N54" s="35"/>
      <c r="O54" s="35"/>
      <c r="P54" s="35"/>
    </row>
    <row r="55" spans="1:16" x14ac:dyDescent="0.2">
      <c r="A55" s="34"/>
      <c r="B55" s="25" t="s">
        <v>396</v>
      </c>
      <c r="C55" s="25" t="s">
        <v>477</v>
      </c>
      <c r="F55" s="25"/>
      <c r="G55" s="25"/>
      <c r="H55" s="25"/>
      <c r="M55" s="35"/>
      <c r="N55" s="35"/>
      <c r="O55" s="35"/>
      <c r="P55" s="35"/>
    </row>
    <row r="56" spans="1:16" x14ac:dyDescent="0.2">
      <c r="A56" s="34"/>
      <c r="B56" s="25" t="s">
        <v>476</v>
      </c>
      <c r="C56" s="25" t="s">
        <v>493</v>
      </c>
      <c r="F56" s="33" t="s">
        <v>343</v>
      </c>
      <c r="H56" s="25"/>
      <c r="M56" s="35"/>
      <c r="N56" s="35"/>
      <c r="O56" s="35"/>
      <c r="P56" s="35"/>
    </row>
    <row r="57" spans="1:16" x14ac:dyDescent="0.2">
      <c r="A57" s="34"/>
      <c r="B57" s="25" t="s">
        <v>298</v>
      </c>
      <c r="C57" s="25" t="s">
        <v>299</v>
      </c>
      <c r="F57" s="33" t="s">
        <v>344</v>
      </c>
      <c r="H57" s="25"/>
      <c r="M57" s="35"/>
      <c r="N57" s="35"/>
      <c r="O57" s="35"/>
      <c r="P57" s="35"/>
    </row>
    <row r="58" spans="1:16" x14ac:dyDescent="0.2">
      <c r="A58" s="34"/>
      <c r="B58" s="25" t="s">
        <v>494</v>
      </c>
      <c r="C58" s="25" t="s">
        <v>495</v>
      </c>
      <c r="H58" s="25"/>
      <c r="K58" s="29"/>
      <c r="M58" s="35"/>
      <c r="N58" s="35"/>
      <c r="O58" s="35"/>
      <c r="P58" s="35"/>
    </row>
    <row r="59" spans="1:16" x14ac:dyDescent="0.2">
      <c r="A59" s="34"/>
      <c r="B59" s="25" t="s">
        <v>465</v>
      </c>
      <c r="C59" s="25" t="s">
        <v>496</v>
      </c>
      <c r="H59" s="25"/>
      <c r="K59" s="28"/>
      <c r="M59" s="35"/>
      <c r="N59" s="35"/>
      <c r="O59" s="35"/>
      <c r="P59" s="35"/>
    </row>
    <row r="60" spans="1:16" x14ac:dyDescent="0.2">
      <c r="A60" s="34"/>
      <c r="B60" s="25" t="s">
        <v>466</v>
      </c>
      <c r="C60" s="25" t="s">
        <v>497</v>
      </c>
      <c r="F60" s="314" t="s">
        <v>618</v>
      </c>
      <c r="H60" s="25"/>
      <c r="J60" s="29"/>
      <c r="K60" s="28"/>
      <c r="M60" s="35"/>
      <c r="N60" s="35"/>
      <c r="O60" s="35"/>
      <c r="P60" s="35"/>
    </row>
    <row r="61" spans="1:16" x14ac:dyDescent="0.2">
      <c r="A61" s="34"/>
      <c r="B61" s="25" t="s">
        <v>552</v>
      </c>
      <c r="C61" s="25" t="s">
        <v>553</v>
      </c>
      <c r="F61" s="315" t="s">
        <v>619</v>
      </c>
      <c r="H61" s="25"/>
      <c r="J61" s="28"/>
      <c r="K61" s="42"/>
      <c r="M61" s="35"/>
      <c r="N61" s="35"/>
      <c r="O61" s="35"/>
      <c r="P61" s="35"/>
    </row>
    <row r="62" spans="1:16" x14ac:dyDescent="0.2">
      <c r="A62" s="34"/>
      <c r="B62" s="25" t="s">
        <v>464</v>
      </c>
      <c r="C62" s="25" t="s">
        <v>498</v>
      </c>
      <c r="H62" s="25"/>
      <c r="J62" s="28"/>
      <c r="K62" s="35"/>
      <c r="M62" s="35"/>
      <c r="N62" s="35"/>
      <c r="O62" s="35"/>
      <c r="P62" s="35"/>
    </row>
    <row r="63" spans="1:16" x14ac:dyDescent="0.2">
      <c r="A63" s="34"/>
      <c r="B63" s="25" t="s">
        <v>469</v>
      </c>
      <c r="C63" s="25" t="s">
        <v>501</v>
      </c>
      <c r="H63" s="25"/>
      <c r="J63" s="42"/>
      <c r="K63" s="28"/>
      <c r="M63" s="35"/>
      <c r="N63" s="35"/>
      <c r="O63" s="35"/>
      <c r="P63" s="35"/>
    </row>
    <row r="64" spans="1:16" x14ac:dyDescent="0.2">
      <c r="A64" s="34"/>
      <c r="B64" s="25" t="s">
        <v>474</v>
      </c>
      <c r="C64" s="25" t="s">
        <v>500</v>
      </c>
      <c r="H64" s="25"/>
      <c r="J64" s="35"/>
      <c r="K64" s="42"/>
      <c r="M64" s="35"/>
      <c r="N64" s="35"/>
      <c r="O64" s="35"/>
      <c r="P64" s="35"/>
    </row>
    <row r="65" spans="1:16" x14ac:dyDescent="0.2">
      <c r="A65" s="34"/>
      <c r="B65" s="25" t="s">
        <v>470</v>
      </c>
      <c r="C65" s="25" t="s">
        <v>502</v>
      </c>
      <c r="H65" s="25"/>
      <c r="J65" s="28"/>
      <c r="K65" s="35"/>
      <c r="M65" s="35"/>
      <c r="N65" s="35"/>
      <c r="O65" s="35"/>
      <c r="P65" s="35"/>
    </row>
    <row r="66" spans="1:16" x14ac:dyDescent="0.2">
      <c r="A66" s="34"/>
      <c r="B66" s="25" t="s">
        <v>503</v>
      </c>
      <c r="C66" s="25" t="s">
        <v>504</v>
      </c>
      <c r="H66" s="25"/>
      <c r="J66" s="42"/>
      <c r="M66" s="35"/>
      <c r="N66" s="35"/>
      <c r="O66" s="35"/>
      <c r="P66" s="35"/>
    </row>
    <row r="67" spans="1:16" x14ac:dyDescent="0.2">
      <c r="A67" s="34"/>
      <c r="B67" s="25" t="s">
        <v>468</v>
      </c>
      <c r="C67" s="25" t="s">
        <v>554</v>
      </c>
      <c r="H67" s="25"/>
      <c r="J67" s="35"/>
      <c r="M67" s="35"/>
      <c r="N67" s="35"/>
      <c r="O67" s="35"/>
      <c r="P67" s="35"/>
    </row>
    <row r="68" spans="1:16" x14ac:dyDescent="0.2">
      <c r="A68" s="34"/>
      <c r="B68" s="25" t="s">
        <v>555</v>
      </c>
      <c r="C68" s="25" t="s">
        <v>556</v>
      </c>
      <c r="H68" s="25"/>
      <c r="M68" s="35"/>
      <c r="N68" s="35"/>
      <c r="O68" s="35"/>
      <c r="P68" s="35"/>
    </row>
    <row r="69" spans="1:16" x14ac:dyDescent="0.2">
      <c r="A69" s="34"/>
      <c r="B69" s="25" t="s">
        <v>439</v>
      </c>
      <c r="C69" s="25" t="s">
        <v>506</v>
      </c>
      <c r="H69" s="25"/>
      <c r="M69" s="35"/>
      <c r="N69" s="35"/>
      <c r="O69" s="35"/>
      <c r="P69" s="35"/>
    </row>
    <row r="70" spans="1:16" x14ac:dyDescent="0.2">
      <c r="A70" s="34"/>
      <c r="B70" s="25" t="s">
        <v>440</v>
      </c>
      <c r="C70" s="25" t="s">
        <v>507</v>
      </c>
      <c r="H70" s="25"/>
      <c r="M70" s="35"/>
      <c r="N70" s="35"/>
      <c r="O70" s="35"/>
      <c r="P70" s="35"/>
    </row>
    <row r="71" spans="1:16" x14ac:dyDescent="0.2">
      <c r="A71" s="34"/>
      <c r="B71" s="25" t="s">
        <v>614</v>
      </c>
      <c r="C71" s="25" t="s">
        <v>615</v>
      </c>
      <c r="H71" s="25"/>
      <c r="M71" s="35"/>
      <c r="N71" s="35"/>
      <c r="O71" s="35"/>
      <c r="P71" s="35"/>
    </row>
    <row r="72" spans="1:16" x14ac:dyDescent="0.2">
      <c r="A72" s="34"/>
      <c r="B72" s="25" t="s">
        <v>612</v>
      </c>
      <c r="C72" s="25" t="s">
        <v>613</v>
      </c>
      <c r="H72" s="25"/>
      <c r="M72" s="35"/>
      <c r="N72" s="35"/>
      <c r="O72" s="35"/>
      <c r="P72" s="35"/>
    </row>
    <row r="73" spans="1:16" ht="15.75" thickBot="1" x14ac:dyDescent="0.3">
      <c r="A73" s="37"/>
      <c r="B73" s="26" t="s">
        <v>267</v>
      </c>
      <c r="C73" s="26" t="s">
        <v>268</v>
      </c>
      <c r="D73" s="303" t="s">
        <v>223</v>
      </c>
      <c r="E73" s="303" t="s">
        <v>42</v>
      </c>
      <c r="F73" s="303" t="s">
        <v>227</v>
      </c>
      <c r="G73" s="303" t="s">
        <v>52</v>
      </c>
      <c r="H73" s="303" t="s">
        <v>43</v>
      </c>
      <c r="M73" s="35"/>
      <c r="N73" s="35"/>
      <c r="O73" s="35"/>
      <c r="P73" s="35"/>
    </row>
    <row r="74" spans="1:16" x14ac:dyDescent="0.2">
      <c r="A74" s="173">
        <v>1</v>
      </c>
      <c r="B74" s="35" t="s">
        <v>27</v>
      </c>
      <c r="C74" s="29" t="s">
        <v>102</v>
      </c>
      <c r="D74" s="33" t="s">
        <v>55</v>
      </c>
      <c r="E74" s="38" t="str">
        <f t="shared" ref="E74:E137" si="0">VLOOKUP($D74,$F$27:$I$54,2,FALSE)</f>
        <v>Messschieber</v>
      </c>
      <c r="F74" s="38" t="str">
        <f t="shared" ref="F74:F137" si="1">VLOOKUP($D74,$F$27:$I$54,3,FALSE)</f>
        <v>CA</v>
      </c>
      <c r="G74" s="38" t="str">
        <f t="shared" ref="G74:G137" si="2">VLOOKUP($D74,$F$27:$I$54,4,FALSE)</f>
        <v>Caliper</v>
      </c>
      <c r="H74" s="33" t="s">
        <v>40</v>
      </c>
      <c r="M74" s="35"/>
      <c r="N74" s="35"/>
      <c r="O74" s="35"/>
      <c r="P74" s="35"/>
    </row>
    <row r="75" spans="1:16" x14ac:dyDescent="0.2">
      <c r="A75" s="173">
        <v>2</v>
      </c>
      <c r="B75" s="36" t="s">
        <v>557</v>
      </c>
      <c r="C75" s="29" t="s">
        <v>558</v>
      </c>
      <c r="D75" s="33" t="s">
        <v>57</v>
      </c>
      <c r="E75" s="38" t="str">
        <f t="shared" si="0"/>
        <v>Sichtprüfung</v>
      </c>
      <c r="F75" s="38" t="str">
        <f t="shared" si="1"/>
        <v>VC</v>
      </c>
      <c r="G75" s="38" t="str">
        <f t="shared" si="2"/>
        <v>Visual check</v>
      </c>
      <c r="H75" s="33" t="s">
        <v>41</v>
      </c>
      <c r="M75" s="35"/>
      <c r="N75" s="35"/>
      <c r="O75" s="35"/>
      <c r="P75" s="35"/>
    </row>
    <row r="76" spans="1:16" x14ac:dyDescent="0.2">
      <c r="A76" s="173">
        <v>3</v>
      </c>
      <c r="B76" s="25" t="s">
        <v>281</v>
      </c>
      <c r="C76" s="25" t="s">
        <v>282</v>
      </c>
      <c r="D76" s="33" t="s">
        <v>57</v>
      </c>
      <c r="E76" s="38" t="str">
        <f t="shared" si="0"/>
        <v>Sichtprüfung</v>
      </c>
      <c r="F76" s="38" t="str">
        <f t="shared" si="1"/>
        <v>VC</v>
      </c>
      <c r="G76" s="38" t="str">
        <f t="shared" si="2"/>
        <v>Visual check</v>
      </c>
      <c r="H76" s="33" t="s">
        <v>41</v>
      </c>
      <c r="M76" s="35"/>
      <c r="N76" s="35"/>
      <c r="O76" s="35"/>
      <c r="P76" s="35"/>
    </row>
    <row r="77" spans="1:16" x14ac:dyDescent="0.2">
      <c r="A77" s="173">
        <v>4</v>
      </c>
      <c r="B77" s="35" t="s">
        <v>134</v>
      </c>
      <c r="C77" s="29" t="s">
        <v>135</v>
      </c>
      <c r="D77" s="33" t="s">
        <v>55</v>
      </c>
      <c r="E77" s="38" t="str">
        <f t="shared" si="0"/>
        <v>Messschieber</v>
      </c>
      <c r="F77" s="38" t="str">
        <f t="shared" si="1"/>
        <v>CA</v>
      </c>
      <c r="G77" s="38" t="str">
        <f t="shared" si="2"/>
        <v>Caliper</v>
      </c>
      <c r="H77" s="33" t="s">
        <v>40</v>
      </c>
      <c r="M77" s="35"/>
      <c r="N77" s="35"/>
      <c r="O77" s="35"/>
      <c r="P77" s="35"/>
    </row>
    <row r="78" spans="1:16" x14ac:dyDescent="0.2">
      <c r="A78" s="173">
        <v>5</v>
      </c>
      <c r="B78" s="35" t="s">
        <v>83</v>
      </c>
      <c r="C78" s="29" t="s">
        <v>103</v>
      </c>
      <c r="D78" s="33" t="s">
        <v>55</v>
      </c>
      <c r="E78" s="38" t="str">
        <f t="shared" si="0"/>
        <v>Messschieber</v>
      </c>
      <c r="F78" s="38" t="str">
        <f t="shared" si="1"/>
        <v>CA</v>
      </c>
      <c r="G78" s="38" t="str">
        <f t="shared" si="2"/>
        <v>Caliper</v>
      </c>
      <c r="H78" s="33" t="s">
        <v>40</v>
      </c>
      <c r="M78" s="35"/>
      <c r="N78" s="35"/>
      <c r="O78" s="35"/>
      <c r="P78" s="35"/>
    </row>
    <row r="79" spans="1:16" x14ac:dyDescent="0.2">
      <c r="A79" s="173">
        <v>6</v>
      </c>
      <c r="B79" s="35" t="s">
        <v>82</v>
      </c>
      <c r="C79" s="29" t="s">
        <v>104</v>
      </c>
      <c r="D79" s="33" t="s">
        <v>55</v>
      </c>
      <c r="E79" s="38" t="str">
        <f t="shared" si="0"/>
        <v>Messschieber</v>
      </c>
      <c r="F79" s="38" t="str">
        <f t="shared" si="1"/>
        <v>CA</v>
      </c>
      <c r="G79" s="38" t="str">
        <f t="shared" si="2"/>
        <v>Caliper</v>
      </c>
      <c r="H79" s="33" t="s">
        <v>40</v>
      </c>
      <c r="M79" s="35"/>
      <c r="N79" s="35"/>
      <c r="O79" s="35"/>
      <c r="P79" s="35"/>
    </row>
    <row r="80" spans="1:16" x14ac:dyDescent="0.2">
      <c r="A80" s="173">
        <v>7</v>
      </c>
      <c r="B80" s="36" t="s">
        <v>101</v>
      </c>
      <c r="C80" s="29" t="s">
        <v>105</v>
      </c>
      <c r="D80" s="33" t="s">
        <v>55</v>
      </c>
      <c r="E80" s="38" t="str">
        <f t="shared" si="0"/>
        <v>Messschieber</v>
      </c>
      <c r="F80" s="38" t="str">
        <f t="shared" si="1"/>
        <v>CA</v>
      </c>
      <c r="G80" s="38" t="str">
        <f t="shared" si="2"/>
        <v>Caliper</v>
      </c>
      <c r="H80" s="33" t="s">
        <v>40</v>
      </c>
      <c r="M80" s="35"/>
      <c r="N80" s="35"/>
      <c r="O80" s="35"/>
      <c r="P80" s="35"/>
    </row>
    <row r="81" spans="1:16" x14ac:dyDescent="0.2">
      <c r="A81" s="173">
        <v>8</v>
      </c>
      <c r="B81" s="35" t="s">
        <v>559</v>
      </c>
      <c r="C81" s="29" t="s">
        <v>560</v>
      </c>
      <c r="D81" s="33" t="s">
        <v>57</v>
      </c>
      <c r="E81" s="38" t="str">
        <f t="shared" si="0"/>
        <v>Sichtprüfung</v>
      </c>
      <c r="F81" s="38" t="str">
        <f t="shared" si="1"/>
        <v>VC</v>
      </c>
      <c r="G81" s="38" t="str">
        <f t="shared" si="2"/>
        <v>Visual check</v>
      </c>
      <c r="H81" s="33" t="s">
        <v>41</v>
      </c>
      <c r="M81" s="35"/>
      <c r="N81" s="35"/>
      <c r="O81" s="35"/>
      <c r="P81" s="35"/>
    </row>
    <row r="82" spans="1:16" x14ac:dyDescent="0.2">
      <c r="A82" s="173">
        <v>9</v>
      </c>
      <c r="B82" s="36" t="s">
        <v>186</v>
      </c>
      <c r="C82" s="29" t="s">
        <v>106</v>
      </c>
      <c r="D82" s="33" t="s">
        <v>177</v>
      </c>
      <c r="E82" s="38" t="str">
        <f t="shared" si="0"/>
        <v>Winkelmesser</v>
      </c>
      <c r="F82" s="38" t="str">
        <f t="shared" si="1"/>
        <v>AG</v>
      </c>
      <c r="G82" s="38" t="str">
        <f t="shared" si="2"/>
        <v>Angle gauge</v>
      </c>
      <c r="H82" s="33" t="s">
        <v>40</v>
      </c>
      <c r="M82" s="35"/>
      <c r="N82" s="35"/>
      <c r="O82" s="35"/>
      <c r="P82" s="35"/>
    </row>
    <row r="83" spans="1:16" x14ac:dyDescent="0.2">
      <c r="A83" s="173">
        <v>10</v>
      </c>
      <c r="B83" s="174" t="s">
        <v>198</v>
      </c>
      <c r="C83" s="36" t="s">
        <v>199</v>
      </c>
      <c r="D83" s="33" t="s">
        <v>200</v>
      </c>
      <c r="E83" s="38" t="str">
        <f t="shared" si="0"/>
        <v>Lochlehre</v>
      </c>
      <c r="F83" s="38" t="str">
        <f t="shared" si="1"/>
        <v>HG</v>
      </c>
      <c r="G83" s="38" t="str">
        <f t="shared" si="2"/>
        <v>Hole gauge</v>
      </c>
      <c r="H83" s="33" t="s">
        <v>40</v>
      </c>
      <c r="M83" s="35"/>
      <c r="N83" s="35"/>
      <c r="O83" s="35"/>
      <c r="P83" s="35"/>
    </row>
    <row r="84" spans="1:16" x14ac:dyDescent="0.2">
      <c r="A84" s="173">
        <v>11</v>
      </c>
      <c r="B84" s="35" t="s">
        <v>87</v>
      </c>
      <c r="C84" s="29" t="s">
        <v>107</v>
      </c>
      <c r="D84" s="33" t="s">
        <v>55</v>
      </c>
      <c r="E84" s="38" t="str">
        <f t="shared" si="0"/>
        <v>Messschieber</v>
      </c>
      <c r="F84" s="38" t="str">
        <f t="shared" si="1"/>
        <v>CA</v>
      </c>
      <c r="G84" s="38" t="str">
        <f t="shared" si="2"/>
        <v>Caliper</v>
      </c>
      <c r="H84" s="33" t="s">
        <v>40</v>
      </c>
      <c r="M84" s="35"/>
      <c r="N84" s="35"/>
      <c r="O84" s="35"/>
      <c r="P84" s="35"/>
    </row>
    <row r="85" spans="1:16" x14ac:dyDescent="0.2">
      <c r="A85" s="173">
        <v>12</v>
      </c>
      <c r="B85" s="174" t="s">
        <v>68</v>
      </c>
      <c r="C85" s="29" t="s">
        <v>108</v>
      </c>
      <c r="D85" s="33" t="s">
        <v>55</v>
      </c>
      <c r="E85" s="38" t="str">
        <f t="shared" si="0"/>
        <v>Messschieber</v>
      </c>
      <c r="F85" s="38" t="str">
        <f t="shared" si="1"/>
        <v>CA</v>
      </c>
      <c r="G85" s="38" t="str">
        <f t="shared" si="2"/>
        <v>Caliper</v>
      </c>
      <c r="H85" s="33" t="s">
        <v>40</v>
      </c>
      <c r="M85" s="35"/>
      <c r="N85" s="35"/>
      <c r="O85" s="35"/>
      <c r="P85" s="35"/>
    </row>
    <row r="86" spans="1:16" x14ac:dyDescent="0.2">
      <c r="A86" s="173">
        <v>13</v>
      </c>
      <c r="B86" s="35" t="s">
        <v>25</v>
      </c>
      <c r="C86" s="29" t="s">
        <v>109</v>
      </c>
      <c r="D86" s="33" t="s">
        <v>55</v>
      </c>
      <c r="E86" s="38" t="str">
        <f t="shared" si="0"/>
        <v>Messschieber</v>
      </c>
      <c r="F86" s="38" t="str">
        <f t="shared" si="1"/>
        <v>CA</v>
      </c>
      <c r="G86" s="38" t="str">
        <f t="shared" si="2"/>
        <v>Caliper</v>
      </c>
      <c r="H86" s="33" t="s">
        <v>40</v>
      </c>
      <c r="M86" s="35"/>
      <c r="N86" s="35"/>
      <c r="O86" s="35"/>
      <c r="P86" s="35"/>
    </row>
    <row r="87" spans="1:16" x14ac:dyDescent="0.2">
      <c r="A87" s="173">
        <v>14</v>
      </c>
      <c r="B87" s="174" t="s">
        <v>14</v>
      </c>
      <c r="C87" s="29" t="s">
        <v>251</v>
      </c>
      <c r="D87" s="33" t="s">
        <v>53</v>
      </c>
      <c r="E87" s="38" t="str">
        <f t="shared" si="0"/>
        <v>Zugmaschine</v>
      </c>
      <c r="F87" s="38" t="str">
        <f t="shared" si="1"/>
        <v>PM</v>
      </c>
      <c r="G87" s="38" t="str">
        <f t="shared" si="2"/>
        <v>Pulling machine</v>
      </c>
      <c r="H87" s="33" t="s">
        <v>40</v>
      </c>
      <c r="M87" s="35"/>
      <c r="N87" s="35"/>
      <c r="O87" s="35"/>
      <c r="P87" s="35"/>
    </row>
    <row r="88" spans="1:16" x14ac:dyDescent="0.2">
      <c r="A88" s="173">
        <v>15</v>
      </c>
      <c r="B88" s="35" t="s">
        <v>561</v>
      </c>
      <c r="C88" s="29" t="s">
        <v>562</v>
      </c>
      <c r="D88" s="33" t="s">
        <v>55</v>
      </c>
      <c r="E88" s="38" t="str">
        <f t="shared" si="0"/>
        <v>Messschieber</v>
      </c>
      <c r="F88" s="38" t="str">
        <f t="shared" si="1"/>
        <v>CA</v>
      </c>
      <c r="G88" s="38" t="str">
        <f t="shared" si="2"/>
        <v>Caliper</v>
      </c>
      <c r="H88" s="33" t="s">
        <v>40</v>
      </c>
      <c r="M88" s="35"/>
      <c r="N88" s="35"/>
      <c r="O88" s="35"/>
      <c r="P88" s="35"/>
    </row>
    <row r="89" spans="1:16" x14ac:dyDescent="0.2">
      <c r="A89" s="173">
        <v>16</v>
      </c>
      <c r="B89" s="35" t="s">
        <v>75</v>
      </c>
      <c r="C89" s="29" t="s">
        <v>211</v>
      </c>
      <c r="D89" s="33" t="s">
        <v>55</v>
      </c>
      <c r="E89" s="38" t="str">
        <f t="shared" si="0"/>
        <v>Messschieber</v>
      </c>
      <c r="F89" s="38" t="str">
        <f t="shared" si="1"/>
        <v>CA</v>
      </c>
      <c r="G89" s="38" t="str">
        <f t="shared" si="2"/>
        <v>Caliper</v>
      </c>
      <c r="H89" s="33" t="s">
        <v>40</v>
      </c>
      <c r="M89" s="35"/>
      <c r="N89" s="35"/>
      <c r="O89" s="35"/>
      <c r="P89" s="35"/>
    </row>
    <row r="90" spans="1:16" x14ac:dyDescent="0.2">
      <c r="A90" s="173">
        <v>17</v>
      </c>
      <c r="B90" s="35" t="s">
        <v>76</v>
      </c>
      <c r="C90" s="29" t="s">
        <v>212</v>
      </c>
      <c r="D90" s="33" t="s">
        <v>55</v>
      </c>
      <c r="E90" s="38" t="str">
        <f t="shared" si="0"/>
        <v>Messschieber</v>
      </c>
      <c r="F90" s="38" t="str">
        <f t="shared" si="1"/>
        <v>CA</v>
      </c>
      <c r="G90" s="38" t="str">
        <f t="shared" si="2"/>
        <v>Caliper</v>
      </c>
      <c r="H90" s="33" t="s">
        <v>40</v>
      </c>
      <c r="M90" s="35"/>
      <c r="N90" s="35"/>
      <c r="O90" s="35"/>
      <c r="P90" s="35"/>
    </row>
    <row r="91" spans="1:16" x14ac:dyDescent="0.2">
      <c r="A91" s="173">
        <v>18</v>
      </c>
      <c r="B91" s="35" t="s">
        <v>366</v>
      </c>
      <c r="C91" s="29" t="s">
        <v>367</v>
      </c>
      <c r="D91" s="33" t="s">
        <v>57</v>
      </c>
      <c r="E91" s="38" t="str">
        <f t="shared" si="0"/>
        <v>Sichtprüfung</v>
      </c>
      <c r="F91" s="38" t="str">
        <f t="shared" si="1"/>
        <v>VC</v>
      </c>
      <c r="G91" s="38" t="str">
        <f t="shared" si="2"/>
        <v>Visual check</v>
      </c>
      <c r="H91" s="33" t="s">
        <v>41</v>
      </c>
      <c r="M91" s="35"/>
      <c r="N91" s="35"/>
      <c r="O91" s="35"/>
      <c r="P91" s="35"/>
    </row>
    <row r="92" spans="1:16" x14ac:dyDescent="0.2">
      <c r="A92" s="173">
        <v>19</v>
      </c>
      <c r="B92" s="174" t="s">
        <v>13</v>
      </c>
      <c r="C92" s="29" t="s">
        <v>97</v>
      </c>
      <c r="D92" s="33" t="s">
        <v>53</v>
      </c>
      <c r="E92" s="38" t="str">
        <f t="shared" si="0"/>
        <v>Zugmaschine</v>
      </c>
      <c r="F92" s="38" t="str">
        <f t="shared" si="1"/>
        <v>PM</v>
      </c>
      <c r="G92" s="38" t="str">
        <f t="shared" si="2"/>
        <v>Pulling machine</v>
      </c>
      <c r="H92" s="33" t="s">
        <v>40</v>
      </c>
      <c r="M92" s="35"/>
      <c r="N92" s="35"/>
      <c r="O92" s="35"/>
      <c r="P92" s="35"/>
    </row>
    <row r="93" spans="1:16" x14ac:dyDescent="0.2">
      <c r="A93" s="173">
        <v>20</v>
      </c>
      <c r="B93" s="35" t="s">
        <v>74</v>
      </c>
      <c r="C93" s="29" t="s">
        <v>110</v>
      </c>
      <c r="D93" s="33" t="s">
        <v>55</v>
      </c>
      <c r="E93" s="38" t="str">
        <f t="shared" si="0"/>
        <v>Messschieber</v>
      </c>
      <c r="F93" s="38" t="str">
        <f t="shared" si="1"/>
        <v>CA</v>
      </c>
      <c r="G93" s="38" t="str">
        <f t="shared" si="2"/>
        <v>Caliper</v>
      </c>
      <c r="H93" s="33" t="s">
        <v>40</v>
      </c>
      <c r="M93" s="35"/>
      <c r="N93" s="35"/>
      <c r="O93" s="35"/>
      <c r="P93" s="35"/>
    </row>
    <row r="94" spans="1:16" x14ac:dyDescent="0.2">
      <c r="A94" s="173">
        <v>21</v>
      </c>
      <c r="B94" s="35" t="s">
        <v>563</v>
      </c>
      <c r="C94" s="29" t="s">
        <v>564</v>
      </c>
      <c r="D94" s="33" t="s">
        <v>55</v>
      </c>
      <c r="E94" s="38" t="str">
        <f t="shared" si="0"/>
        <v>Messschieber</v>
      </c>
      <c r="F94" s="38" t="str">
        <f t="shared" si="1"/>
        <v>CA</v>
      </c>
      <c r="G94" s="38" t="str">
        <f t="shared" si="2"/>
        <v>Caliper</v>
      </c>
      <c r="H94" s="33" t="s">
        <v>40</v>
      </c>
      <c r="M94" s="35"/>
      <c r="N94" s="35"/>
      <c r="O94" s="35"/>
      <c r="P94" s="35"/>
    </row>
    <row r="95" spans="1:16" x14ac:dyDescent="0.2">
      <c r="A95" s="173">
        <v>22</v>
      </c>
      <c r="B95" s="25" t="s">
        <v>264</v>
      </c>
      <c r="C95" s="25" t="s">
        <v>368</v>
      </c>
      <c r="D95" s="33" t="s">
        <v>132</v>
      </c>
      <c r="E95" s="38" t="str">
        <f t="shared" si="0"/>
        <v>Drehmomentschlüssel</v>
      </c>
      <c r="F95" s="38" t="str">
        <f t="shared" si="1"/>
        <v>TW</v>
      </c>
      <c r="G95" s="38" t="str">
        <f t="shared" si="2"/>
        <v>Torque wrench</v>
      </c>
      <c r="H95" s="33" t="s">
        <v>40</v>
      </c>
      <c r="M95" s="35"/>
      <c r="N95" s="35"/>
      <c r="O95" s="35"/>
      <c r="P95" s="35"/>
    </row>
    <row r="96" spans="1:16" x14ac:dyDescent="0.2">
      <c r="A96" s="173">
        <v>23</v>
      </c>
      <c r="B96" s="35" t="s">
        <v>90</v>
      </c>
      <c r="C96" s="29" t="s">
        <v>136</v>
      </c>
      <c r="D96" s="33" t="s">
        <v>55</v>
      </c>
      <c r="E96" s="38" t="str">
        <f t="shared" si="0"/>
        <v>Messschieber</v>
      </c>
      <c r="F96" s="38" t="str">
        <f t="shared" si="1"/>
        <v>CA</v>
      </c>
      <c r="G96" s="38" t="str">
        <f t="shared" si="2"/>
        <v>Caliper</v>
      </c>
      <c r="H96" s="33" t="s">
        <v>40</v>
      </c>
      <c r="M96" s="35"/>
      <c r="N96" s="35"/>
      <c r="O96" s="35"/>
      <c r="P96" s="35"/>
    </row>
    <row r="97" spans="1:16" x14ac:dyDescent="0.2">
      <c r="A97" s="173">
        <v>24</v>
      </c>
      <c r="B97" s="35" t="s">
        <v>185</v>
      </c>
      <c r="C97" s="29" t="s">
        <v>275</v>
      </c>
      <c r="D97" s="33" t="s">
        <v>55</v>
      </c>
      <c r="E97" s="38" t="str">
        <f t="shared" si="0"/>
        <v>Messschieber</v>
      </c>
      <c r="F97" s="38" t="str">
        <f t="shared" si="1"/>
        <v>CA</v>
      </c>
      <c r="G97" s="38" t="str">
        <f t="shared" si="2"/>
        <v>Caliper</v>
      </c>
      <c r="H97" s="33" t="s">
        <v>40</v>
      </c>
      <c r="M97" s="35"/>
      <c r="N97" s="35"/>
      <c r="O97" s="35"/>
      <c r="P97" s="35"/>
    </row>
    <row r="98" spans="1:16" x14ac:dyDescent="0.2">
      <c r="A98" s="173">
        <v>25</v>
      </c>
      <c r="B98" s="174" t="s">
        <v>18</v>
      </c>
      <c r="C98" s="29" t="s">
        <v>111</v>
      </c>
      <c r="D98" s="33" t="s">
        <v>55</v>
      </c>
      <c r="E98" s="38" t="str">
        <f t="shared" si="0"/>
        <v>Messschieber</v>
      </c>
      <c r="F98" s="38" t="str">
        <f t="shared" si="1"/>
        <v>CA</v>
      </c>
      <c r="G98" s="38" t="str">
        <f t="shared" si="2"/>
        <v>Caliper</v>
      </c>
      <c r="H98" s="33" t="s">
        <v>40</v>
      </c>
      <c r="M98" s="35"/>
      <c r="N98" s="35"/>
      <c r="O98" s="35"/>
      <c r="P98" s="35"/>
    </row>
    <row r="99" spans="1:16" x14ac:dyDescent="0.2">
      <c r="A99" s="173">
        <v>26</v>
      </c>
      <c r="B99" s="35" t="s">
        <v>73</v>
      </c>
      <c r="C99" s="29" t="s">
        <v>112</v>
      </c>
      <c r="D99" s="33" t="s">
        <v>55</v>
      </c>
      <c r="E99" s="38" t="str">
        <f t="shared" si="0"/>
        <v>Messschieber</v>
      </c>
      <c r="F99" s="38" t="str">
        <f t="shared" si="1"/>
        <v>CA</v>
      </c>
      <c r="G99" s="38" t="str">
        <f t="shared" si="2"/>
        <v>Caliper</v>
      </c>
      <c r="H99" s="33" t="s">
        <v>40</v>
      </c>
      <c r="M99" s="35"/>
      <c r="N99" s="35"/>
      <c r="O99" s="35"/>
      <c r="P99" s="35"/>
    </row>
    <row r="100" spans="1:16" x14ac:dyDescent="0.2">
      <c r="A100" s="173">
        <v>27</v>
      </c>
      <c r="B100" s="25" t="s">
        <v>565</v>
      </c>
      <c r="C100" s="25" t="s">
        <v>566</v>
      </c>
      <c r="D100" s="33" t="s">
        <v>219</v>
      </c>
      <c r="E100" s="38" t="str">
        <f t="shared" si="0"/>
        <v>Profilprojektor</v>
      </c>
      <c r="F100" s="38" t="str">
        <f t="shared" si="1"/>
        <v>PP</v>
      </c>
      <c r="G100" s="38" t="str">
        <f t="shared" si="2"/>
        <v>Profile projector</v>
      </c>
      <c r="H100" s="33" t="s">
        <v>40</v>
      </c>
      <c r="M100" s="35"/>
      <c r="N100" s="35"/>
      <c r="O100" s="35"/>
      <c r="P100" s="35"/>
    </row>
    <row r="101" spans="1:16" x14ac:dyDescent="0.2">
      <c r="A101" s="173">
        <v>28</v>
      </c>
      <c r="B101" s="35" t="s">
        <v>72</v>
      </c>
      <c r="C101" s="29" t="s">
        <v>113</v>
      </c>
      <c r="D101" s="33" t="s">
        <v>55</v>
      </c>
      <c r="E101" s="38" t="str">
        <f t="shared" si="0"/>
        <v>Messschieber</v>
      </c>
      <c r="F101" s="38" t="str">
        <f t="shared" si="1"/>
        <v>CA</v>
      </c>
      <c r="G101" s="38" t="str">
        <f t="shared" si="2"/>
        <v>Caliper</v>
      </c>
      <c r="H101" s="33" t="s">
        <v>40</v>
      </c>
      <c r="M101" s="35"/>
      <c r="N101" s="35"/>
      <c r="O101" s="35"/>
      <c r="P101" s="35"/>
    </row>
    <row r="102" spans="1:16" x14ac:dyDescent="0.2">
      <c r="A102" s="173">
        <v>29</v>
      </c>
      <c r="B102" s="35" t="s">
        <v>567</v>
      </c>
      <c r="C102" s="29" t="s">
        <v>568</v>
      </c>
      <c r="D102" s="33" t="s">
        <v>363</v>
      </c>
      <c r="E102" s="38" t="str">
        <f t="shared" si="0"/>
        <v>Messmaschine</v>
      </c>
      <c r="F102" s="38" t="str">
        <f t="shared" si="1"/>
        <v>MM</v>
      </c>
      <c r="G102" s="38" t="str">
        <f t="shared" si="2"/>
        <v>Measuring machine</v>
      </c>
      <c r="H102" s="33" t="s">
        <v>40</v>
      </c>
      <c r="M102" s="35"/>
      <c r="N102" s="35"/>
      <c r="O102" s="35"/>
      <c r="P102" s="35"/>
    </row>
    <row r="103" spans="1:16" x14ac:dyDescent="0.2">
      <c r="A103" s="173">
        <v>30</v>
      </c>
      <c r="B103" s="35" t="s">
        <v>39</v>
      </c>
      <c r="C103" s="29" t="s">
        <v>300</v>
      </c>
      <c r="D103" s="33" t="s">
        <v>57</v>
      </c>
      <c r="E103" s="38" t="str">
        <f t="shared" si="0"/>
        <v>Sichtprüfung</v>
      </c>
      <c r="F103" s="38" t="str">
        <f t="shared" si="1"/>
        <v>VC</v>
      </c>
      <c r="G103" s="38" t="str">
        <f t="shared" si="2"/>
        <v>Visual check</v>
      </c>
      <c r="H103" s="33" t="s">
        <v>41</v>
      </c>
      <c r="M103" s="35"/>
      <c r="N103" s="35"/>
      <c r="O103" s="35"/>
      <c r="P103" s="35"/>
    </row>
    <row r="104" spans="1:16" x14ac:dyDescent="0.2">
      <c r="A104" s="173">
        <v>31</v>
      </c>
      <c r="B104" s="35" t="s">
        <v>569</v>
      </c>
      <c r="C104" s="29" t="s">
        <v>570</v>
      </c>
      <c r="D104" s="33" t="s">
        <v>544</v>
      </c>
      <c r="E104" s="38" t="str">
        <f t="shared" si="0"/>
        <v>3D-Koordinatenmessmaschine</v>
      </c>
      <c r="F104" s="38" t="str">
        <f t="shared" si="1"/>
        <v>3DCM</v>
      </c>
      <c r="G104" s="38" t="str">
        <f t="shared" si="2"/>
        <v>3D-Coordinate measuring machine</v>
      </c>
      <c r="H104" s="33" t="s">
        <v>40</v>
      </c>
      <c r="M104" s="35"/>
      <c r="N104" s="35"/>
      <c r="O104" s="35"/>
      <c r="P104" s="35"/>
    </row>
    <row r="105" spans="1:16" x14ac:dyDescent="0.2">
      <c r="A105" s="173">
        <v>32</v>
      </c>
      <c r="B105" s="174" t="s">
        <v>15</v>
      </c>
      <c r="C105" s="29" t="s">
        <v>98</v>
      </c>
      <c r="D105" s="33" t="s">
        <v>55</v>
      </c>
      <c r="E105" s="38" t="str">
        <f t="shared" si="0"/>
        <v>Messschieber</v>
      </c>
      <c r="F105" s="38" t="str">
        <f t="shared" si="1"/>
        <v>CA</v>
      </c>
      <c r="G105" s="38" t="str">
        <f t="shared" si="2"/>
        <v>Caliper</v>
      </c>
      <c r="H105" s="33" t="s">
        <v>40</v>
      </c>
      <c r="M105" s="35"/>
      <c r="N105" s="35"/>
      <c r="O105" s="35"/>
      <c r="P105" s="35"/>
    </row>
    <row r="106" spans="1:16" x14ac:dyDescent="0.2">
      <c r="A106" s="173">
        <v>33</v>
      </c>
      <c r="B106" s="36" t="s">
        <v>571</v>
      </c>
      <c r="C106" s="29" t="s">
        <v>572</v>
      </c>
      <c r="D106" s="33" t="s">
        <v>175</v>
      </c>
      <c r="E106" s="38" t="str">
        <f t="shared" si="0"/>
        <v>Härteprüfgerät</v>
      </c>
      <c r="F106" s="38" t="str">
        <f t="shared" si="1"/>
        <v>HT</v>
      </c>
      <c r="G106" s="38" t="str">
        <f t="shared" si="2"/>
        <v>Hardness tester</v>
      </c>
      <c r="H106" s="33" t="s">
        <v>40</v>
      </c>
      <c r="M106" s="35"/>
      <c r="N106" s="35"/>
      <c r="O106" s="35"/>
      <c r="P106" s="35"/>
    </row>
    <row r="107" spans="1:16" x14ac:dyDescent="0.2">
      <c r="A107" s="173">
        <v>34</v>
      </c>
      <c r="B107" s="35" t="s">
        <v>80</v>
      </c>
      <c r="C107" s="29" t="s">
        <v>114</v>
      </c>
      <c r="D107" s="33" t="s">
        <v>55</v>
      </c>
      <c r="E107" s="38" t="str">
        <f t="shared" si="0"/>
        <v>Messschieber</v>
      </c>
      <c r="F107" s="38" t="str">
        <f t="shared" si="1"/>
        <v>CA</v>
      </c>
      <c r="G107" s="38" t="str">
        <f t="shared" si="2"/>
        <v>Caliper</v>
      </c>
      <c r="H107" s="33" t="s">
        <v>40</v>
      </c>
      <c r="M107" s="35"/>
      <c r="N107" s="35"/>
      <c r="O107" s="35"/>
      <c r="P107" s="35"/>
    </row>
    <row r="108" spans="1:16" x14ac:dyDescent="0.2">
      <c r="A108" s="173">
        <v>35</v>
      </c>
      <c r="B108" s="35" t="s">
        <v>455</v>
      </c>
      <c r="C108" s="29" t="s">
        <v>456</v>
      </c>
      <c r="D108" s="33" t="s">
        <v>57</v>
      </c>
      <c r="E108" s="38" t="str">
        <f t="shared" si="0"/>
        <v>Sichtprüfung</v>
      </c>
      <c r="F108" s="38" t="str">
        <f t="shared" si="1"/>
        <v>VC</v>
      </c>
      <c r="G108" s="38" t="str">
        <f t="shared" si="2"/>
        <v>Visual check</v>
      </c>
      <c r="H108" s="33" t="s">
        <v>41</v>
      </c>
      <c r="M108" s="35"/>
      <c r="N108" s="35"/>
      <c r="O108" s="35"/>
      <c r="P108" s="35"/>
    </row>
    <row r="109" spans="1:16" x14ac:dyDescent="0.2">
      <c r="A109" s="173">
        <v>36</v>
      </c>
      <c r="B109" s="35" t="s">
        <v>86</v>
      </c>
      <c r="C109" s="29" t="s">
        <v>85</v>
      </c>
      <c r="D109" s="33" t="s">
        <v>57</v>
      </c>
      <c r="E109" s="38" t="str">
        <f t="shared" si="0"/>
        <v>Sichtprüfung</v>
      </c>
      <c r="F109" s="38" t="str">
        <f t="shared" si="1"/>
        <v>VC</v>
      </c>
      <c r="G109" s="38" t="str">
        <f t="shared" si="2"/>
        <v>Visual check</v>
      </c>
      <c r="H109" s="33" t="s">
        <v>41</v>
      </c>
      <c r="M109" s="35"/>
      <c r="N109" s="35"/>
      <c r="O109" s="35"/>
      <c r="P109" s="35"/>
    </row>
    <row r="110" spans="1:16" x14ac:dyDescent="0.2">
      <c r="A110" s="173">
        <v>37</v>
      </c>
      <c r="B110" s="35" t="s">
        <v>287</v>
      </c>
      <c r="C110" s="29" t="s">
        <v>288</v>
      </c>
      <c r="D110" s="33" t="s">
        <v>57</v>
      </c>
      <c r="E110" s="38" t="str">
        <f t="shared" si="0"/>
        <v>Sichtprüfung</v>
      </c>
      <c r="F110" s="38" t="str">
        <f t="shared" si="1"/>
        <v>VC</v>
      </c>
      <c r="G110" s="38" t="str">
        <f t="shared" si="2"/>
        <v>Visual check</v>
      </c>
      <c r="H110" s="33" t="s">
        <v>41</v>
      </c>
      <c r="M110" s="35"/>
      <c r="N110" s="35"/>
      <c r="O110" s="35"/>
      <c r="P110" s="35"/>
    </row>
    <row r="111" spans="1:16" x14ac:dyDescent="0.2">
      <c r="A111" s="173">
        <v>38</v>
      </c>
      <c r="B111" s="35" t="s">
        <v>28</v>
      </c>
      <c r="C111" s="29" t="s">
        <v>115</v>
      </c>
      <c r="D111" s="33" t="s">
        <v>57</v>
      </c>
      <c r="E111" s="38" t="str">
        <f t="shared" si="0"/>
        <v>Sichtprüfung</v>
      </c>
      <c r="F111" s="38" t="str">
        <f t="shared" si="1"/>
        <v>VC</v>
      </c>
      <c r="G111" s="38" t="str">
        <f t="shared" si="2"/>
        <v>Visual check</v>
      </c>
      <c r="H111" s="33" t="s">
        <v>41</v>
      </c>
      <c r="M111" s="35"/>
      <c r="N111" s="35"/>
      <c r="O111" s="35"/>
      <c r="P111" s="35"/>
    </row>
    <row r="112" spans="1:16" x14ac:dyDescent="0.2">
      <c r="A112" s="173">
        <v>39</v>
      </c>
      <c r="B112" s="36" t="s">
        <v>29</v>
      </c>
      <c r="C112" s="29" t="s">
        <v>116</v>
      </c>
      <c r="D112" s="33" t="s">
        <v>57</v>
      </c>
      <c r="E112" s="38" t="str">
        <f t="shared" si="0"/>
        <v>Sichtprüfung</v>
      </c>
      <c r="F112" s="38" t="str">
        <f t="shared" si="1"/>
        <v>VC</v>
      </c>
      <c r="G112" s="38" t="str">
        <f t="shared" si="2"/>
        <v>Visual check</v>
      </c>
      <c r="H112" s="33" t="s">
        <v>41</v>
      </c>
      <c r="M112" s="35"/>
      <c r="N112" s="35"/>
      <c r="O112" s="35"/>
      <c r="P112" s="35"/>
    </row>
    <row r="113" spans="1:16" x14ac:dyDescent="0.2">
      <c r="A113" s="173">
        <v>40</v>
      </c>
      <c r="B113" s="35" t="s">
        <v>38</v>
      </c>
      <c r="C113" s="29" t="s">
        <v>117</v>
      </c>
      <c r="D113" s="33" t="s">
        <v>133</v>
      </c>
      <c r="E113" s="38" t="str">
        <f t="shared" si="0"/>
        <v>Funktionsprüfung</v>
      </c>
      <c r="F113" s="38" t="str">
        <f t="shared" si="1"/>
        <v>FC</v>
      </c>
      <c r="G113" s="38" t="str">
        <f t="shared" si="2"/>
        <v>Function check</v>
      </c>
      <c r="H113" s="33" t="s">
        <v>40</v>
      </c>
      <c r="M113" s="35"/>
      <c r="N113" s="35"/>
      <c r="O113" s="35"/>
      <c r="P113" s="35"/>
    </row>
    <row r="114" spans="1:16" x14ac:dyDescent="0.2">
      <c r="A114" s="173">
        <v>41</v>
      </c>
      <c r="B114" s="35" t="s">
        <v>573</v>
      </c>
      <c r="C114" s="36" t="s">
        <v>574</v>
      </c>
      <c r="D114" s="33" t="s">
        <v>363</v>
      </c>
      <c r="E114" s="38" t="str">
        <f t="shared" si="0"/>
        <v>Messmaschine</v>
      </c>
      <c r="F114" s="38" t="str">
        <f t="shared" si="1"/>
        <v>MM</v>
      </c>
      <c r="G114" s="38" t="str">
        <f t="shared" si="2"/>
        <v>Measuring machine</v>
      </c>
      <c r="H114" s="33" t="s">
        <v>40</v>
      </c>
      <c r="M114" s="35"/>
      <c r="N114" s="35"/>
      <c r="O114" s="35"/>
      <c r="P114" s="35"/>
    </row>
    <row r="115" spans="1:16" x14ac:dyDescent="0.2">
      <c r="A115" s="173">
        <v>42</v>
      </c>
      <c r="B115" s="174" t="s">
        <v>17</v>
      </c>
      <c r="C115" s="29" t="s">
        <v>118</v>
      </c>
      <c r="D115" s="33" t="s">
        <v>55</v>
      </c>
      <c r="E115" s="38" t="str">
        <f t="shared" si="0"/>
        <v>Messschieber</v>
      </c>
      <c r="F115" s="38" t="str">
        <f t="shared" si="1"/>
        <v>CA</v>
      </c>
      <c r="G115" s="38" t="str">
        <f t="shared" si="2"/>
        <v>Caliper</v>
      </c>
      <c r="H115" s="33" t="s">
        <v>40</v>
      </c>
      <c r="M115" s="35"/>
      <c r="N115" s="35"/>
      <c r="O115" s="35"/>
      <c r="P115" s="35"/>
    </row>
    <row r="116" spans="1:16" x14ac:dyDescent="0.2">
      <c r="A116" s="173">
        <v>43</v>
      </c>
      <c r="B116" s="35" t="s">
        <v>304</v>
      </c>
      <c r="C116" s="29" t="s">
        <v>137</v>
      </c>
      <c r="D116" s="33" t="s">
        <v>57</v>
      </c>
      <c r="E116" s="38" t="str">
        <f t="shared" si="0"/>
        <v>Sichtprüfung</v>
      </c>
      <c r="F116" s="38" t="str">
        <f t="shared" si="1"/>
        <v>VC</v>
      </c>
      <c r="G116" s="38" t="str">
        <f t="shared" si="2"/>
        <v>Visual check</v>
      </c>
      <c r="H116" s="33" t="s">
        <v>41</v>
      </c>
      <c r="M116" s="35"/>
      <c r="N116" s="35"/>
      <c r="O116" s="35"/>
      <c r="P116" s="35"/>
    </row>
    <row r="117" spans="1:16" x14ac:dyDescent="0.2">
      <c r="A117" s="173">
        <v>44</v>
      </c>
      <c r="B117" s="174" t="s">
        <v>213</v>
      </c>
      <c r="C117" s="29" t="s">
        <v>93</v>
      </c>
      <c r="D117" s="33" t="s">
        <v>55</v>
      </c>
      <c r="E117" s="38" t="str">
        <f t="shared" si="0"/>
        <v>Messschieber</v>
      </c>
      <c r="F117" s="38" t="str">
        <f t="shared" si="1"/>
        <v>CA</v>
      </c>
      <c r="G117" s="38" t="str">
        <f t="shared" si="2"/>
        <v>Caliper</v>
      </c>
      <c r="H117" s="33" t="s">
        <v>40</v>
      </c>
      <c r="M117" s="35"/>
      <c r="N117" s="35"/>
      <c r="O117" s="35"/>
      <c r="P117" s="35"/>
    </row>
    <row r="118" spans="1:16" x14ac:dyDescent="0.2">
      <c r="A118" s="173">
        <v>45</v>
      </c>
      <c r="B118" s="174" t="s">
        <v>273</v>
      </c>
      <c r="C118" s="29" t="s">
        <v>274</v>
      </c>
      <c r="D118" s="33" t="s">
        <v>316</v>
      </c>
      <c r="E118" s="38" t="str">
        <f t="shared" si="0"/>
        <v>Bügelmessschraube</v>
      </c>
      <c r="F118" s="38" t="str">
        <f t="shared" si="1"/>
        <v>MG</v>
      </c>
      <c r="G118" s="38" t="str">
        <f t="shared" si="2"/>
        <v>Micrometer gauge</v>
      </c>
      <c r="H118" s="33" t="s">
        <v>40</v>
      </c>
      <c r="M118" s="35"/>
      <c r="N118" s="35"/>
      <c r="O118" s="35"/>
      <c r="P118" s="35"/>
    </row>
    <row r="119" spans="1:16" x14ac:dyDescent="0.2">
      <c r="A119" s="173">
        <v>46</v>
      </c>
      <c r="B119" s="36" t="s">
        <v>575</v>
      </c>
      <c r="C119" s="29" t="s">
        <v>576</v>
      </c>
      <c r="D119" s="33" t="s">
        <v>55</v>
      </c>
      <c r="E119" s="38" t="str">
        <f t="shared" si="0"/>
        <v>Messschieber</v>
      </c>
      <c r="F119" s="38" t="str">
        <f t="shared" si="1"/>
        <v>CA</v>
      </c>
      <c r="G119" s="38" t="str">
        <f t="shared" si="2"/>
        <v>Caliper</v>
      </c>
      <c r="H119" s="33" t="s">
        <v>40</v>
      </c>
      <c r="M119" s="35"/>
      <c r="N119" s="35"/>
      <c r="O119" s="35"/>
      <c r="P119" s="35"/>
    </row>
    <row r="120" spans="1:16" x14ac:dyDescent="0.2">
      <c r="A120" s="173">
        <v>47</v>
      </c>
      <c r="B120" s="174" t="s">
        <v>63</v>
      </c>
      <c r="C120" s="29" t="s">
        <v>303</v>
      </c>
      <c r="D120" s="33" t="s">
        <v>191</v>
      </c>
      <c r="E120" s="38" t="str">
        <f t="shared" si="0"/>
        <v>Gewindelehre</v>
      </c>
      <c r="F120" s="38" t="str">
        <f t="shared" si="1"/>
        <v>TG</v>
      </c>
      <c r="G120" s="38" t="str">
        <f t="shared" si="2"/>
        <v>Thread gauge</v>
      </c>
      <c r="H120" s="33" t="s">
        <v>40</v>
      </c>
      <c r="M120" s="35"/>
      <c r="N120" s="35"/>
      <c r="O120" s="35"/>
      <c r="P120" s="35"/>
    </row>
    <row r="121" spans="1:16" x14ac:dyDescent="0.2">
      <c r="A121" s="173">
        <v>48</v>
      </c>
      <c r="B121" s="174" t="s">
        <v>66</v>
      </c>
      <c r="C121" s="29" t="s">
        <v>301</v>
      </c>
      <c r="D121" s="33" t="s">
        <v>55</v>
      </c>
      <c r="E121" s="38" t="str">
        <f t="shared" si="0"/>
        <v>Messschieber</v>
      </c>
      <c r="F121" s="38" t="str">
        <f t="shared" si="1"/>
        <v>CA</v>
      </c>
      <c r="G121" s="38" t="str">
        <f t="shared" si="2"/>
        <v>Caliper</v>
      </c>
      <c r="H121" s="33" t="s">
        <v>40</v>
      </c>
      <c r="M121" s="35"/>
      <c r="N121" s="35"/>
      <c r="O121" s="35"/>
      <c r="P121" s="35"/>
    </row>
    <row r="122" spans="1:16" x14ac:dyDescent="0.2">
      <c r="A122" s="173">
        <v>49</v>
      </c>
      <c r="B122" s="174" t="s">
        <v>276</v>
      </c>
      <c r="C122" s="29" t="s">
        <v>302</v>
      </c>
      <c r="D122" s="33" t="s">
        <v>55</v>
      </c>
      <c r="E122" s="38" t="str">
        <f t="shared" si="0"/>
        <v>Messschieber</v>
      </c>
      <c r="F122" s="38" t="str">
        <f t="shared" si="1"/>
        <v>CA</v>
      </c>
      <c r="G122" s="38" t="str">
        <f t="shared" si="2"/>
        <v>Caliper</v>
      </c>
      <c r="H122" s="33" t="s">
        <v>40</v>
      </c>
      <c r="M122" s="35"/>
      <c r="N122" s="35"/>
      <c r="O122" s="35"/>
      <c r="P122" s="35"/>
    </row>
    <row r="123" spans="1:16" x14ac:dyDescent="0.2">
      <c r="A123" s="173">
        <v>50</v>
      </c>
      <c r="B123" s="35" t="s">
        <v>277</v>
      </c>
      <c r="C123" s="29" t="s">
        <v>278</v>
      </c>
      <c r="D123" s="33" t="s">
        <v>55</v>
      </c>
      <c r="E123" s="38" t="str">
        <f t="shared" si="0"/>
        <v>Messschieber</v>
      </c>
      <c r="F123" s="38" t="str">
        <f t="shared" si="1"/>
        <v>CA</v>
      </c>
      <c r="G123" s="38" t="str">
        <f t="shared" si="2"/>
        <v>Caliper</v>
      </c>
      <c r="H123" s="33" t="s">
        <v>40</v>
      </c>
      <c r="M123" s="35"/>
      <c r="N123" s="35"/>
      <c r="O123" s="35"/>
      <c r="P123" s="35"/>
    </row>
    <row r="124" spans="1:16" x14ac:dyDescent="0.2">
      <c r="A124" s="173">
        <v>51</v>
      </c>
      <c r="B124" s="35" t="s">
        <v>33</v>
      </c>
      <c r="C124" s="29" t="s">
        <v>119</v>
      </c>
      <c r="D124" s="33" t="s">
        <v>57</v>
      </c>
      <c r="E124" s="38" t="str">
        <f t="shared" si="0"/>
        <v>Sichtprüfung</v>
      </c>
      <c r="F124" s="38" t="str">
        <f t="shared" si="1"/>
        <v>VC</v>
      </c>
      <c r="G124" s="38" t="str">
        <f t="shared" si="2"/>
        <v>Visual check</v>
      </c>
      <c r="H124" s="33" t="s">
        <v>41</v>
      </c>
      <c r="M124" s="35"/>
      <c r="N124" s="35"/>
      <c r="O124" s="35"/>
      <c r="P124" s="35"/>
    </row>
    <row r="125" spans="1:16" x14ac:dyDescent="0.2">
      <c r="A125" s="173">
        <v>52</v>
      </c>
      <c r="B125" s="36" t="s">
        <v>84</v>
      </c>
      <c r="C125" s="29" t="s">
        <v>120</v>
      </c>
      <c r="D125" s="33" t="s">
        <v>55</v>
      </c>
      <c r="E125" s="38" t="str">
        <f t="shared" si="0"/>
        <v>Messschieber</v>
      </c>
      <c r="F125" s="38" t="str">
        <f t="shared" si="1"/>
        <v>CA</v>
      </c>
      <c r="G125" s="38" t="str">
        <f t="shared" si="2"/>
        <v>Caliper</v>
      </c>
      <c r="H125" s="33" t="s">
        <v>40</v>
      </c>
      <c r="M125" s="35"/>
      <c r="N125" s="35"/>
      <c r="O125" s="35"/>
      <c r="P125" s="35"/>
    </row>
    <row r="126" spans="1:16" x14ac:dyDescent="0.2">
      <c r="A126" s="173">
        <v>53</v>
      </c>
      <c r="B126" s="35" t="s">
        <v>81</v>
      </c>
      <c r="C126" s="29" t="s">
        <v>121</v>
      </c>
      <c r="D126" s="33" t="s">
        <v>55</v>
      </c>
      <c r="E126" s="38" t="str">
        <f t="shared" si="0"/>
        <v>Messschieber</v>
      </c>
      <c r="F126" s="38" t="str">
        <f t="shared" si="1"/>
        <v>CA</v>
      </c>
      <c r="G126" s="38" t="str">
        <f t="shared" si="2"/>
        <v>Caliper</v>
      </c>
      <c r="H126" s="33" t="s">
        <v>40</v>
      </c>
      <c r="M126" s="35"/>
      <c r="N126" s="35"/>
      <c r="O126" s="35"/>
      <c r="P126" s="35"/>
    </row>
    <row r="127" spans="1:16" x14ac:dyDescent="0.2">
      <c r="A127" s="173">
        <v>54</v>
      </c>
      <c r="B127" s="35" t="s">
        <v>208</v>
      </c>
      <c r="C127" s="29" t="s">
        <v>210</v>
      </c>
      <c r="D127" s="33" t="s">
        <v>55</v>
      </c>
      <c r="E127" s="38" t="str">
        <f t="shared" si="0"/>
        <v>Messschieber</v>
      </c>
      <c r="F127" s="38" t="str">
        <f t="shared" si="1"/>
        <v>CA</v>
      </c>
      <c r="G127" s="38" t="str">
        <f t="shared" si="2"/>
        <v>Caliper</v>
      </c>
      <c r="H127" s="33" t="s">
        <v>40</v>
      </c>
      <c r="M127" s="35"/>
      <c r="N127" s="35"/>
      <c r="O127" s="35"/>
      <c r="P127" s="35"/>
    </row>
    <row r="128" spans="1:16" x14ac:dyDescent="0.2">
      <c r="A128" s="173">
        <v>55</v>
      </c>
      <c r="B128" s="35" t="s">
        <v>207</v>
      </c>
      <c r="C128" s="29" t="s">
        <v>209</v>
      </c>
      <c r="D128" s="33" t="s">
        <v>55</v>
      </c>
      <c r="E128" s="38" t="str">
        <f t="shared" si="0"/>
        <v>Messschieber</v>
      </c>
      <c r="F128" s="38" t="str">
        <f t="shared" si="1"/>
        <v>CA</v>
      </c>
      <c r="G128" s="38" t="str">
        <f t="shared" si="2"/>
        <v>Caliper</v>
      </c>
      <c r="H128" s="33" t="s">
        <v>40</v>
      </c>
      <c r="M128" s="35"/>
      <c r="N128" s="35"/>
      <c r="O128" s="35"/>
      <c r="P128" s="35"/>
    </row>
    <row r="129" spans="1:16" x14ac:dyDescent="0.2">
      <c r="A129" s="173">
        <v>56</v>
      </c>
      <c r="B129" s="35" t="s">
        <v>23</v>
      </c>
      <c r="C129" s="29" t="s">
        <v>122</v>
      </c>
      <c r="D129" s="33" t="s">
        <v>175</v>
      </c>
      <c r="E129" s="38" t="str">
        <f t="shared" si="0"/>
        <v>Härteprüfgerät</v>
      </c>
      <c r="F129" s="38" t="str">
        <f t="shared" si="1"/>
        <v>HT</v>
      </c>
      <c r="G129" s="38" t="str">
        <f t="shared" si="2"/>
        <v>Hardness tester</v>
      </c>
      <c r="H129" s="33" t="s">
        <v>40</v>
      </c>
      <c r="M129" s="35"/>
      <c r="N129" s="35"/>
      <c r="O129" s="35"/>
      <c r="P129" s="35"/>
    </row>
    <row r="130" spans="1:16" x14ac:dyDescent="0.2">
      <c r="A130" s="173">
        <v>57</v>
      </c>
      <c r="B130" s="35" t="s">
        <v>577</v>
      </c>
      <c r="C130" s="29" t="s">
        <v>578</v>
      </c>
      <c r="D130" s="33" t="s">
        <v>175</v>
      </c>
      <c r="E130" s="38" t="str">
        <f t="shared" si="0"/>
        <v>Härteprüfgerät</v>
      </c>
      <c r="F130" s="38" t="str">
        <f t="shared" si="1"/>
        <v>HT</v>
      </c>
      <c r="G130" s="38" t="str">
        <f t="shared" si="2"/>
        <v>Hardness tester</v>
      </c>
      <c r="H130" s="33" t="s">
        <v>40</v>
      </c>
      <c r="M130" s="35"/>
      <c r="N130" s="35"/>
      <c r="O130" s="35"/>
      <c r="P130" s="35"/>
    </row>
    <row r="131" spans="1:16" x14ac:dyDescent="0.2">
      <c r="A131" s="173">
        <v>58</v>
      </c>
      <c r="B131" s="174" t="s">
        <v>579</v>
      </c>
      <c r="C131" s="29" t="s">
        <v>580</v>
      </c>
      <c r="D131" s="33" t="s">
        <v>175</v>
      </c>
      <c r="E131" s="38" t="str">
        <f t="shared" si="0"/>
        <v>Härteprüfgerät</v>
      </c>
      <c r="F131" s="38" t="str">
        <f t="shared" si="1"/>
        <v>HT</v>
      </c>
      <c r="G131" s="38" t="str">
        <f t="shared" si="2"/>
        <v>Hardness tester</v>
      </c>
      <c r="H131" s="33" t="s">
        <v>40</v>
      </c>
      <c r="M131" s="35"/>
      <c r="N131" s="35"/>
      <c r="O131" s="35"/>
      <c r="P131" s="35"/>
    </row>
    <row r="132" spans="1:16" x14ac:dyDescent="0.2">
      <c r="A132" s="173">
        <v>59</v>
      </c>
      <c r="B132" s="174" t="s">
        <v>19</v>
      </c>
      <c r="C132" s="29" t="s">
        <v>123</v>
      </c>
      <c r="D132" s="33" t="s">
        <v>55</v>
      </c>
      <c r="E132" s="38" t="str">
        <f t="shared" si="0"/>
        <v>Messschieber</v>
      </c>
      <c r="F132" s="38" t="str">
        <f t="shared" si="1"/>
        <v>CA</v>
      </c>
      <c r="G132" s="38" t="str">
        <f t="shared" si="2"/>
        <v>Caliper</v>
      </c>
      <c r="H132" s="33" t="s">
        <v>40</v>
      </c>
      <c r="M132" s="35"/>
      <c r="N132" s="35"/>
      <c r="O132" s="35"/>
      <c r="P132" s="35"/>
    </row>
    <row r="133" spans="1:16" x14ac:dyDescent="0.2">
      <c r="A133" s="173">
        <v>60</v>
      </c>
      <c r="B133" s="35" t="s">
        <v>24</v>
      </c>
      <c r="C133" s="29" t="s">
        <v>124</v>
      </c>
      <c r="D133" s="33" t="s">
        <v>55</v>
      </c>
      <c r="E133" s="38" t="str">
        <f t="shared" si="0"/>
        <v>Messschieber</v>
      </c>
      <c r="F133" s="38" t="str">
        <f t="shared" si="1"/>
        <v>CA</v>
      </c>
      <c r="G133" s="38" t="str">
        <f t="shared" si="2"/>
        <v>Caliper</v>
      </c>
      <c r="H133" s="33" t="s">
        <v>40</v>
      </c>
      <c r="M133" s="35"/>
      <c r="N133" s="35"/>
      <c r="O133" s="35"/>
      <c r="P133" s="35"/>
    </row>
    <row r="134" spans="1:16" x14ac:dyDescent="0.2">
      <c r="A134" s="173">
        <v>61</v>
      </c>
      <c r="B134" s="35" t="s">
        <v>203</v>
      </c>
      <c r="C134" s="29" t="s">
        <v>214</v>
      </c>
      <c r="D134" s="33" t="s">
        <v>55</v>
      </c>
      <c r="E134" s="38" t="str">
        <f t="shared" si="0"/>
        <v>Messschieber</v>
      </c>
      <c r="F134" s="38" t="str">
        <f t="shared" si="1"/>
        <v>CA</v>
      </c>
      <c r="G134" s="38" t="str">
        <f t="shared" si="2"/>
        <v>Caliper</v>
      </c>
      <c r="H134" s="33" t="s">
        <v>40</v>
      </c>
      <c r="M134" s="35"/>
      <c r="N134" s="35"/>
      <c r="O134" s="35"/>
      <c r="P134" s="35"/>
    </row>
    <row r="135" spans="1:16" x14ac:dyDescent="0.2">
      <c r="A135" s="173">
        <v>62</v>
      </c>
      <c r="B135" s="174" t="s">
        <v>581</v>
      </c>
      <c r="C135" s="29" t="s">
        <v>582</v>
      </c>
      <c r="D135" s="33" t="s">
        <v>544</v>
      </c>
      <c r="E135" s="38" t="str">
        <f t="shared" si="0"/>
        <v>3D-Koordinatenmessmaschine</v>
      </c>
      <c r="F135" s="38" t="str">
        <f t="shared" si="1"/>
        <v>3DCM</v>
      </c>
      <c r="G135" s="38" t="str">
        <f t="shared" si="2"/>
        <v>3D-Coordinate measuring machine</v>
      </c>
      <c r="H135" s="33" t="s">
        <v>40</v>
      </c>
      <c r="M135" s="35"/>
      <c r="N135" s="35"/>
      <c r="O135" s="35"/>
      <c r="P135" s="35"/>
    </row>
    <row r="136" spans="1:16" x14ac:dyDescent="0.2">
      <c r="A136" s="173">
        <v>63</v>
      </c>
      <c r="B136" s="35" t="s">
        <v>204</v>
      </c>
      <c r="C136" s="29" t="s">
        <v>331</v>
      </c>
      <c r="D136" s="33" t="s">
        <v>55</v>
      </c>
      <c r="E136" s="38" t="str">
        <f t="shared" si="0"/>
        <v>Messschieber</v>
      </c>
      <c r="F136" s="38" t="str">
        <f t="shared" si="1"/>
        <v>CA</v>
      </c>
      <c r="G136" s="38" t="str">
        <f t="shared" si="2"/>
        <v>Caliper</v>
      </c>
      <c r="H136" s="33" t="s">
        <v>40</v>
      </c>
      <c r="M136" s="35"/>
      <c r="N136" s="35"/>
      <c r="O136" s="35"/>
      <c r="P136" s="35"/>
    </row>
    <row r="137" spans="1:16" x14ac:dyDescent="0.2">
      <c r="A137" s="173">
        <v>64</v>
      </c>
      <c r="B137" s="35" t="s">
        <v>206</v>
      </c>
      <c r="C137" s="29" t="s">
        <v>125</v>
      </c>
      <c r="D137" s="33" t="s">
        <v>55</v>
      </c>
      <c r="E137" s="38" t="str">
        <f t="shared" si="0"/>
        <v>Messschieber</v>
      </c>
      <c r="F137" s="38" t="str">
        <f t="shared" si="1"/>
        <v>CA</v>
      </c>
      <c r="G137" s="38" t="str">
        <f t="shared" si="2"/>
        <v>Caliper</v>
      </c>
      <c r="H137" s="33" t="s">
        <v>40</v>
      </c>
      <c r="M137" s="35"/>
      <c r="N137" s="35"/>
      <c r="O137" s="35"/>
      <c r="P137" s="35"/>
    </row>
    <row r="138" spans="1:16" x14ac:dyDescent="0.2">
      <c r="A138" s="173">
        <v>65</v>
      </c>
      <c r="B138" s="35" t="s">
        <v>205</v>
      </c>
      <c r="C138" s="29" t="s">
        <v>332</v>
      </c>
      <c r="D138" s="33" t="s">
        <v>55</v>
      </c>
      <c r="E138" s="38" t="str">
        <f t="shared" ref="E138:E201" si="3">VLOOKUP($D138,$F$27:$I$54,2,FALSE)</f>
        <v>Messschieber</v>
      </c>
      <c r="F138" s="38" t="str">
        <f t="shared" ref="F138:F201" si="4">VLOOKUP($D138,$F$27:$I$54,3,FALSE)</f>
        <v>CA</v>
      </c>
      <c r="G138" s="38" t="str">
        <f t="shared" ref="G138:G201" si="5">VLOOKUP($D138,$F$27:$I$54,4,FALSE)</f>
        <v>Caliper</v>
      </c>
      <c r="H138" s="33" t="s">
        <v>40</v>
      </c>
      <c r="M138" s="35"/>
      <c r="N138" s="35"/>
      <c r="O138" s="35"/>
      <c r="P138" s="35"/>
    </row>
    <row r="139" spans="1:16" x14ac:dyDescent="0.2">
      <c r="A139" s="173">
        <v>66</v>
      </c>
      <c r="B139" s="174" t="s">
        <v>583</v>
      </c>
      <c r="C139" s="29" t="s">
        <v>584</v>
      </c>
      <c r="D139" s="33" t="s">
        <v>544</v>
      </c>
      <c r="E139" s="38" t="str">
        <f t="shared" si="3"/>
        <v>3D-Koordinatenmessmaschine</v>
      </c>
      <c r="F139" s="38" t="str">
        <f t="shared" si="4"/>
        <v>3DCM</v>
      </c>
      <c r="G139" s="38" t="str">
        <f t="shared" si="5"/>
        <v>3D-Coordinate measuring machine</v>
      </c>
      <c r="H139" s="33" t="s">
        <v>40</v>
      </c>
      <c r="M139" s="35"/>
      <c r="N139" s="35"/>
      <c r="O139" s="35"/>
      <c r="P139" s="35"/>
    </row>
    <row r="140" spans="1:16" x14ac:dyDescent="0.2">
      <c r="A140" s="173">
        <v>67</v>
      </c>
      <c r="B140" s="35" t="s">
        <v>79</v>
      </c>
      <c r="C140" s="29" t="s">
        <v>126</v>
      </c>
      <c r="D140" s="33" t="s">
        <v>55</v>
      </c>
      <c r="E140" s="38" t="str">
        <f t="shared" si="3"/>
        <v>Messschieber</v>
      </c>
      <c r="F140" s="38" t="str">
        <f t="shared" si="4"/>
        <v>CA</v>
      </c>
      <c r="G140" s="38" t="str">
        <f t="shared" si="5"/>
        <v>Caliper</v>
      </c>
      <c r="H140" s="33" t="s">
        <v>40</v>
      </c>
      <c r="M140" s="35"/>
      <c r="N140" s="35"/>
      <c r="O140" s="35"/>
      <c r="P140" s="35"/>
    </row>
    <row r="141" spans="1:16" x14ac:dyDescent="0.2">
      <c r="A141" s="173">
        <v>68</v>
      </c>
      <c r="B141" s="174" t="s">
        <v>100</v>
      </c>
      <c r="C141" s="29" t="s">
        <v>138</v>
      </c>
      <c r="D141" s="33" t="s">
        <v>55</v>
      </c>
      <c r="E141" s="38" t="str">
        <f t="shared" si="3"/>
        <v>Messschieber</v>
      </c>
      <c r="F141" s="38" t="str">
        <f t="shared" si="4"/>
        <v>CA</v>
      </c>
      <c r="G141" s="38" t="str">
        <f t="shared" si="5"/>
        <v>Caliper</v>
      </c>
      <c r="H141" s="33" t="s">
        <v>40</v>
      </c>
      <c r="M141" s="35"/>
      <c r="N141" s="35"/>
      <c r="O141" s="35"/>
      <c r="P141" s="35"/>
    </row>
    <row r="142" spans="1:16" x14ac:dyDescent="0.2">
      <c r="A142" s="173">
        <v>69</v>
      </c>
      <c r="B142" s="174" t="s">
        <v>335</v>
      </c>
      <c r="C142" s="29" t="s">
        <v>336</v>
      </c>
      <c r="D142" s="33" t="s">
        <v>57</v>
      </c>
      <c r="E142" s="38" t="str">
        <f t="shared" si="3"/>
        <v>Sichtprüfung</v>
      </c>
      <c r="F142" s="38" t="str">
        <f t="shared" si="4"/>
        <v>VC</v>
      </c>
      <c r="G142" s="38" t="str">
        <f t="shared" si="5"/>
        <v>Visual check</v>
      </c>
      <c r="H142" s="33" t="s">
        <v>41</v>
      </c>
      <c r="M142" s="35"/>
      <c r="N142" s="35"/>
      <c r="O142" s="35"/>
      <c r="P142" s="35"/>
    </row>
    <row r="143" spans="1:16" x14ac:dyDescent="0.2">
      <c r="A143" s="173">
        <v>70</v>
      </c>
      <c r="B143" s="35" t="s">
        <v>26</v>
      </c>
      <c r="C143" s="29" t="s">
        <v>127</v>
      </c>
      <c r="D143" s="33" t="s">
        <v>55</v>
      </c>
      <c r="E143" s="38" t="str">
        <f t="shared" si="3"/>
        <v>Messschieber</v>
      </c>
      <c r="F143" s="38" t="str">
        <f t="shared" si="4"/>
        <v>CA</v>
      </c>
      <c r="G143" s="38" t="str">
        <f t="shared" si="5"/>
        <v>Caliper</v>
      </c>
      <c r="H143" s="33" t="s">
        <v>40</v>
      </c>
      <c r="M143" s="35"/>
      <c r="N143" s="35"/>
      <c r="O143" s="35"/>
      <c r="P143" s="35"/>
    </row>
    <row r="144" spans="1:16" x14ac:dyDescent="0.2">
      <c r="A144" s="173">
        <v>71</v>
      </c>
      <c r="B144" s="35" t="s">
        <v>585</v>
      </c>
      <c r="C144" s="29" t="s">
        <v>586</v>
      </c>
      <c r="D144" s="33" t="s">
        <v>363</v>
      </c>
      <c r="E144" s="38" t="str">
        <f t="shared" si="3"/>
        <v>Messmaschine</v>
      </c>
      <c r="F144" s="38" t="str">
        <f t="shared" si="4"/>
        <v>MM</v>
      </c>
      <c r="G144" s="38" t="str">
        <f t="shared" si="5"/>
        <v>Measuring machine</v>
      </c>
      <c r="H144" s="33" t="s">
        <v>40</v>
      </c>
      <c r="M144" s="35"/>
      <c r="N144" s="35"/>
      <c r="O144" s="35"/>
      <c r="P144" s="35"/>
    </row>
    <row r="145" spans="1:16" x14ac:dyDescent="0.2">
      <c r="A145" s="173">
        <v>72</v>
      </c>
      <c r="B145" s="35" t="s">
        <v>587</v>
      </c>
      <c r="C145" s="29" t="s">
        <v>588</v>
      </c>
      <c r="D145" s="33" t="s">
        <v>219</v>
      </c>
      <c r="E145" s="38" t="str">
        <f t="shared" si="3"/>
        <v>Profilprojektor</v>
      </c>
      <c r="F145" s="38" t="str">
        <f t="shared" si="4"/>
        <v>PP</v>
      </c>
      <c r="G145" s="38" t="str">
        <f t="shared" si="5"/>
        <v>Profile projector</v>
      </c>
      <c r="H145" s="33" t="s">
        <v>40</v>
      </c>
      <c r="M145" s="35"/>
      <c r="N145" s="35"/>
      <c r="O145" s="35"/>
      <c r="P145" s="35"/>
    </row>
    <row r="146" spans="1:16" x14ac:dyDescent="0.2">
      <c r="A146" s="173">
        <v>73</v>
      </c>
      <c r="B146" s="35" t="s">
        <v>89</v>
      </c>
      <c r="C146" s="29" t="s">
        <v>139</v>
      </c>
      <c r="D146" s="33" t="s">
        <v>55</v>
      </c>
      <c r="E146" s="38" t="str">
        <f t="shared" si="3"/>
        <v>Messschieber</v>
      </c>
      <c r="F146" s="38" t="str">
        <f t="shared" si="4"/>
        <v>CA</v>
      </c>
      <c r="G146" s="38" t="str">
        <f t="shared" si="5"/>
        <v>Caliper</v>
      </c>
      <c r="H146" s="33" t="s">
        <v>40</v>
      </c>
      <c r="M146" s="35"/>
      <c r="N146" s="35"/>
      <c r="O146" s="35"/>
      <c r="P146" s="35"/>
    </row>
    <row r="147" spans="1:16" x14ac:dyDescent="0.2">
      <c r="A147" s="173">
        <v>74</v>
      </c>
      <c r="B147" s="35" t="s">
        <v>88</v>
      </c>
      <c r="C147" s="29" t="s">
        <v>140</v>
      </c>
      <c r="D147" s="33" t="s">
        <v>55</v>
      </c>
      <c r="E147" s="38" t="str">
        <f t="shared" si="3"/>
        <v>Messschieber</v>
      </c>
      <c r="F147" s="38" t="str">
        <f t="shared" si="4"/>
        <v>CA</v>
      </c>
      <c r="G147" s="38" t="str">
        <f t="shared" si="5"/>
        <v>Caliper</v>
      </c>
      <c r="H147" s="33" t="s">
        <v>40</v>
      </c>
      <c r="M147" s="35"/>
      <c r="N147" s="35"/>
      <c r="O147" s="35"/>
      <c r="P147" s="35"/>
    </row>
    <row r="148" spans="1:16" x14ac:dyDescent="0.2">
      <c r="A148" s="173">
        <v>75</v>
      </c>
      <c r="B148" s="35" t="s">
        <v>589</v>
      </c>
      <c r="C148" s="29" t="s">
        <v>590</v>
      </c>
      <c r="D148" s="33" t="s">
        <v>544</v>
      </c>
      <c r="E148" s="38" t="str">
        <f t="shared" si="3"/>
        <v>3D-Koordinatenmessmaschine</v>
      </c>
      <c r="F148" s="38" t="str">
        <f t="shared" si="4"/>
        <v>3DCM</v>
      </c>
      <c r="G148" s="38" t="str">
        <f t="shared" si="5"/>
        <v>3D-Coordinate measuring machine</v>
      </c>
      <c r="H148" s="33" t="s">
        <v>40</v>
      </c>
      <c r="M148" s="35"/>
      <c r="N148" s="35"/>
      <c r="O148" s="35"/>
      <c r="P148" s="35"/>
    </row>
    <row r="149" spans="1:16" x14ac:dyDescent="0.2">
      <c r="A149" s="173">
        <v>76</v>
      </c>
      <c r="B149" s="174" t="s">
        <v>591</v>
      </c>
      <c r="C149" s="29" t="s">
        <v>592</v>
      </c>
      <c r="D149" s="33" t="s">
        <v>544</v>
      </c>
      <c r="E149" s="38" t="str">
        <f t="shared" si="3"/>
        <v>3D-Koordinatenmessmaschine</v>
      </c>
      <c r="F149" s="38" t="str">
        <f t="shared" si="4"/>
        <v>3DCM</v>
      </c>
      <c r="G149" s="38" t="str">
        <f t="shared" si="5"/>
        <v>3D-Coordinate measuring machine</v>
      </c>
      <c r="H149" s="33" t="s">
        <v>40</v>
      </c>
      <c r="M149" s="35"/>
      <c r="N149" s="35"/>
      <c r="O149" s="35"/>
      <c r="P149" s="35"/>
    </row>
    <row r="150" spans="1:16" x14ac:dyDescent="0.2">
      <c r="A150" s="173">
        <v>77</v>
      </c>
      <c r="B150" s="35" t="s">
        <v>32</v>
      </c>
      <c r="C150" s="29" t="s">
        <v>141</v>
      </c>
      <c r="D150" s="33" t="s">
        <v>57</v>
      </c>
      <c r="E150" s="38" t="str">
        <f t="shared" si="3"/>
        <v>Sichtprüfung</v>
      </c>
      <c r="F150" s="38" t="str">
        <f t="shared" si="4"/>
        <v>VC</v>
      </c>
      <c r="G150" s="38" t="str">
        <f t="shared" si="5"/>
        <v>Visual check</v>
      </c>
      <c r="H150" s="33" t="s">
        <v>41</v>
      </c>
      <c r="M150" s="35"/>
      <c r="N150" s="35"/>
      <c r="O150" s="35"/>
      <c r="P150" s="35"/>
    </row>
    <row r="151" spans="1:16" x14ac:dyDescent="0.2">
      <c r="A151" s="173">
        <v>78</v>
      </c>
      <c r="B151" s="35" t="s">
        <v>593</v>
      </c>
      <c r="C151" s="29" t="s">
        <v>594</v>
      </c>
      <c r="D151" s="33" t="s">
        <v>548</v>
      </c>
      <c r="E151" s="38" t="str">
        <f t="shared" si="3"/>
        <v>Röntgenfluoreszenzgerät</v>
      </c>
      <c r="F151" s="38" t="str">
        <f t="shared" si="4"/>
        <v>XF</v>
      </c>
      <c r="G151" s="38" t="str">
        <f t="shared" si="5"/>
        <v>X-ray fluorescence</v>
      </c>
      <c r="H151" s="33" t="s">
        <v>40</v>
      </c>
      <c r="M151" s="35"/>
      <c r="N151" s="35"/>
      <c r="O151" s="35"/>
      <c r="P151" s="35"/>
    </row>
    <row r="152" spans="1:16" x14ac:dyDescent="0.2">
      <c r="A152" s="173">
        <v>79</v>
      </c>
      <c r="B152" s="25" t="s">
        <v>259</v>
      </c>
      <c r="C152" s="25" t="s">
        <v>260</v>
      </c>
      <c r="D152" s="33" t="s">
        <v>55</v>
      </c>
      <c r="E152" s="38" t="str">
        <f t="shared" si="3"/>
        <v>Messschieber</v>
      </c>
      <c r="F152" s="38" t="str">
        <f t="shared" si="4"/>
        <v>CA</v>
      </c>
      <c r="G152" s="38" t="str">
        <f t="shared" si="5"/>
        <v>Caliper</v>
      </c>
      <c r="H152" s="33" t="s">
        <v>40</v>
      </c>
      <c r="M152" s="35"/>
      <c r="N152" s="35"/>
      <c r="O152" s="35"/>
      <c r="P152" s="35"/>
    </row>
    <row r="153" spans="1:16" x14ac:dyDescent="0.2">
      <c r="A153" s="173">
        <v>80</v>
      </c>
      <c r="B153" s="35" t="s">
        <v>31</v>
      </c>
      <c r="C153" s="29" t="s">
        <v>142</v>
      </c>
      <c r="D153" s="33" t="s">
        <v>55</v>
      </c>
      <c r="E153" s="38" t="str">
        <f t="shared" si="3"/>
        <v>Messschieber</v>
      </c>
      <c r="F153" s="38" t="str">
        <f t="shared" si="4"/>
        <v>CA</v>
      </c>
      <c r="G153" s="38" t="str">
        <f t="shared" si="5"/>
        <v>Caliper</v>
      </c>
      <c r="H153" s="33" t="s">
        <v>40</v>
      </c>
      <c r="M153" s="35"/>
      <c r="N153" s="35"/>
      <c r="O153" s="35"/>
      <c r="P153" s="35"/>
    </row>
    <row r="154" spans="1:16" x14ac:dyDescent="0.2">
      <c r="A154" s="173">
        <v>81</v>
      </c>
      <c r="B154" s="36" t="s">
        <v>22</v>
      </c>
      <c r="C154" s="29" t="s">
        <v>128</v>
      </c>
      <c r="D154" s="33" t="s">
        <v>55</v>
      </c>
      <c r="E154" s="38" t="str">
        <f t="shared" si="3"/>
        <v>Messschieber</v>
      </c>
      <c r="F154" s="38" t="str">
        <f t="shared" si="4"/>
        <v>CA</v>
      </c>
      <c r="G154" s="38" t="str">
        <f t="shared" si="5"/>
        <v>Caliper</v>
      </c>
      <c r="H154" s="33" t="s">
        <v>40</v>
      </c>
      <c r="M154" s="35"/>
      <c r="N154" s="35"/>
      <c r="O154" s="35"/>
      <c r="P154" s="35"/>
    </row>
    <row r="155" spans="1:16" x14ac:dyDescent="0.2">
      <c r="A155" s="173">
        <v>82</v>
      </c>
      <c r="B155" s="35" t="s">
        <v>595</v>
      </c>
      <c r="C155" s="29" t="s">
        <v>596</v>
      </c>
      <c r="D155" s="33" t="s">
        <v>57</v>
      </c>
      <c r="E155" s="38" t="str">
        <f t="shared" si="3"/>
        <v>Sichtprüfung</v>
      </c>
      <c r="F155" s="38" t="str">
        <f t="shared" si="4"/>
        <v>VC</v>
      </c>
      <c r="G155" s="38" t="str">
        <f t="shared" si="5"/>
        <v>Visual check</v>
      </c>
      <c r="H155" s="33" t="s">
        <v>40</v>
      </c>
      <c r="M155" s="35"/>
      <c r="N155" s="35"/>
      <c r="O155" s="35"/>
      <c r="P155" s="35"/>
    </row>
    <row r="156" spans="1:16" x14ac:dyDescent="0.2">
      <c r="A156" s="173">
        <v>83</v>
      </c>
      <c r="B156" s="36" t="s">
        <v>411</v>
      </c>
      <c r="C156" s="29" t="s">
        <v>413</v>
      </c>
      <c r="D156" s="33" t="s">
        <v>183</v>
      </c>
      <c r="E156" s="38" t="str">
        <f t="shared" si="3"/>
        <v>Gut-/Schlecht-Lehre</v>
      </c>
      <c r="F156" s="38" t="str">
        <f t="shared" si="4"/>
        <v>GNG</v>
      </c>
      <c r="G156" s="38" t="str">
        <f t="shared" si="5"/>
        <v>Go-/No-Go gauge</v>
      </c>
      <c r="H156" s="33" t="s">
        <v>40</v>
      </c>
      <c r="M156" s="35"/>
      <c r="N156" s="35"/>
      <c r="O156" s="35"/>
      <c r="P156" s="35"/>
    </row>
    <row r="157" spans="1:16" x14ac:dyDescent="0.2">
      <c r="A157" s="173">
        <v>84</v>
      </c>
      <c r="B157" s="36" t="s">
        <v>412</v>
      </c>
      <c r="C157" s="29" t="s">
        <v>414</v>
      </c>
      <c r="D157" s="33" t="s">
        <v>182</v>
      </c>
      <c r="E157" s="38" t="str">
        <f t="shared" si="3"/>
        <v>Messuhr</v>
      </c>
      <c r="F157" s="38" t="str">
        <f t="shared" si="4"/>
        <v>DG</v>
      </c>
      <c r="G157" s="38" t="str">
        <f t="shared" si="5"/>
        <v>Dial gauge</v>
      </c>
      <c r="H157" s="33" t="s">
        <v>40</v>
      </c>
      <c r="M157" s="35"/>
      <c r="N157" s="35"/>
      <c r="O157" s="35"/>
      <c r="P157" s="35"/>
    </row>
    <row r="158" spans="1:16" x14ac:dyDescent="0.2">
      <c r="A158" s="173">
        <v>85</v>
      </c>
      <c r="B158" s="25" t="s">
        <v>597</v>
      </c>
      <c r="C158" s="25" t="s">
        <v>597</v>
      </c>
      <c r="D158" s="33" t="s">
        <v>363</v>
      </c>
      <c r="E158" s="38" t="str">
        <f t="shared" si="3"/>
        <v>Messmaschine</v>
      </c>
      <c r="F158" s="38" t="str">
        <f t="shared" si="4"/>
        <v>MM</v>
      </c>
      <c r="G158" s="38" t="str">
        <f t="shared" si="5"/>
        <v>Measuring machine</v>
      </c>
      <c r="H158" s="33" t="s">
        <v>40</v>
      </c>
      <c r="M158" s="35"/>
      <c r="N158" s="35"/>
      <c r="O158" s="35"/>
      <c r="P158" s="35"/>
    </row>
    <row r="159" spans="1:16" x14ac:dyDescent="0.2">
      <c r="A159" s="173">
        <v>86</v>
      </c>
      <c r="B159" s="36" t="s">
        <v>415</v>
      </c>
      <c r="C159" s="29" t="s">
        <v>417</v>
      </c>
      <c r="D159" s="33" t="s">
        <v>183</v>
      </c>
      <c r="E159" s="38" t="str">
        <f t="shared" si="3"/>
        <v>Gut-/Schlecht-Lehre</v>
      </c>
      <c r="F159" s="38" t="str">
        <f t="shared" si="4"/>
        <v>GNG</v>
      </c>
      <c r="G159" s="38" t="str">
        <f t="shared" si="5"/>
        <v>Go-/No-Go gauge</v>
      </c>
      <c r="H159" s="33" t="s">
        <v>40</v>
      </c>
      <c r="M159" s="35"/>
      <c r="N159" s="35"/>
      <c r="O159" s="35"/>
      <c r="P159" s="35"/>
    </row>
    <row r="160" spans="1:16" x14ac:dyDescent="0.2">
      <c r="A160" s="173">
        <v>87</v>
      </c>
      <c r="B160" s="36" t="s">
        <v>416</v>
      </c>
      <c r="C160" s="29" t="s">
        <v>418</v>
      </c>
      <c r="D160" s="33" t="s">
        <v>182</v>
      </c>
      <c r="E160" s="38" t="str">
        <f t="shared" si="3"/>
        <v>Messuhr</v>
      </c>
      <c r="F160" s="38" t="str">
        <f t="shared" si="4"/>
        <v>DG</v>
      </c>
      <c r="G160" s="38" t="str">
        <f t="shared" si="5"/>
        <v>Dial gauge</v>
      </c>
      <c r="H160" s="33" t="s">
        <v>40</v>
      </c>
      <c r="M160" s="35"/>
      <c r="N160" s="35"/>
      <c r="O160" s="35"/>
      <c r="P160" s="35"/>
    </row>
    <row r="161" spans="1:16" x14ac:dyDescent="0.2">
      <c r="A161" s="173">
        <v>88</v>
      </c>
      <c r="B161" s="174" t="s">
        <v>11</v>
      </c>
      <c r="C161" s="29" t="s">
        <v>94</v>
      </c>
      <c r="D161" s="33" t="s">
        <v>57</v>
      </c>
      <c r="E161" s="38" t="str">
        <f t="shared" si="3"/>
        <v>Sichtprüfung</v>
      </c>
      <c r="F161" s="38" t="str">
        <f t="shared" si="4"/>
        <v>VC</v>
      </c>
      <c r="G161" s="38" t="str">
        <f t="shared" si="5"/>
        <v>Visual check</v>
      </c>
      <c r="H161" s="33" t="s">
        <v>41</v>
      </c>
      <c r="M161" s="35"/>
      <c r="N161" s="35"/>
      <c r="O161" s="35"/>
      <c r="P161" s="35"/>
    </row>
    <row r="162" spans="1:16" x14ac:dyDescent="0.2">
      <c r="A162" s="173">
        <v>89</v>
      </c>
      <c r="B162" s="35" t="s">
        <v>598</v>
      </c>
      <c r="C162" s="29" t="s">
        <v>599</v>
      </c>
      <c r="D162" s="33" t="s">
        <v>133</v>
      </c>
      <c r="E162" s="38" t="str">
        <f t="shared" si="3"/>
        <v>Funktionsprüfung</v>
      </c>
      <c r="F162" s="38" t="str">
        <f t="shared" si="4"/>
        <v>FC</v>
      </c>
      <c r="G162" s="38" t="str">
        <f t="shared" si="5"/>
        <v>Function check</v>
      </c>
      <c r="H162" s="33" t="s">
        <v>40</v>
      </c>
      <c r="M162" s="35"/>
      <c r="N162" s="35"/>
      <c r="O162" s="35"/>
      <c r="P162" s="35"/>
    </row>
    <row r="163" spans="1:16" x14ac:dyDescent="0.2">
      <c r="A163" s="173">
        <v>90</v>
      </c>
      <c r="B163" s="174" t="s">
        <v>65</v>
      </c>
      <c r="C163" s="29" t="s">
        <v>129</v>
      </c>
      <c r="D163" s="33" t="s">
        <v>53</v>
      </c>
      <c r="E163" s="38" t="str">
        <f t="shared" si="3"/>
        <v>Zugmaschine</v>
      </c>
      <c r="F163" s="38" t="str">
        <f t="shared" si="4"/>
        <v>PM</v>
      </c>
      <c r="G163" s="38" t="str">
        <f t="shared" si="5"/>
        <v>Pulling machine</v>
      </c>
      <c r="H163" s="33" t="s">
        <v>40</v>
      </c>
      <c r="M163" s="35"/>
      <c r="N163" s="35"/>
      <c r="O163" s="35"/>
      <c r="P163" s="35"/>
    </row>
    <row r="164" spans="1:16" x14ac:dyDescent="0.2">
      <c r="A164" s="173">
        <v>91</v>
      </c>
      <c r="B164" s="174" t="s">
        <v>20</v>
      </c>
      <c r="C164" s="29" t="s">
        <v>20</v>
      </c>
      <c r="D164" s="33" t="s">
        <v>179</v>
      </c>
      <c r="E164" s="38" t="str">
        <f t="shared" si="3"/>
        <v>Radiuslehre</v>
      </c>
      <c r="F164" s="38" t="str">
        <f t="shared" si="4"/>
        <v>RG</v>
      </c>
      <c r="G164" s="38" t="str">
        <f t="shared" si="5"/>
        <v>Radius gauge</v>
      </c>
      <c r="H164" s="33" t="s">
        <v>40</v>
      </c>
      <c r="M164" s="35"/>
      <c r="N164" s="35"/>
      <c r="O164" s="35"/>
      <c r="P164" s="35"/>
    </row>
    <row r="165" spans="1:16" x14ac:dyDescent="0.2">
      <c r="A165" s="173">
        <v>92</v>
      </c>
      <c r="B165" s="35" t="s">
        <v>600</v>
      </c>
      <c r="C165" s="29" t="s">
        <v>601</v>
      </c>
      <c r="D165" s="33" t="s">
        <v>219</v>
      </c>
      <c r="E165" s="38" t="str">
        <f t="shared" si="3"/>
        <v>Profilprojektor</v>
      </c>
      <c r="F165" s="38" t="str">
        <f t="shared" si="4"/>
        <v>PP</v>
      </c>
      <c r="G165" s="38" t="str">
        <f t="shared" si="5"/>
        <v>Profile projector</v>
      </c>
      <c r="H165" s="33" t="s">
        <v>40</v>
      </c>
      <c r="M165" s="35"/>
      <c r="N165" s="35"/>
      <c r="O165" s="35"/>
      <c r="P165" s="35"/>
    </row>
    <row r="166" spans="1:16" x14ac:dyDescent="0.2">
      <c r="A166" s="173">
        <v>93</v>
      </c>
      <c r="B166" s="35" t="s">
        <v>71</v>
      </c>
      <c r="C166" s="29" t="s">
        <v>143</v>
      </c>
      <c r="D166" s="33" t="s">
        <v>55</v>
      </c>
      <c r="E166" s="38" t="str">
        <f t="shared" si="3"/>
        <v>Messschieber</v>
      </c>
      <c r="F166" s="38" t="str">
        <f t="shared" si="4"/>
        <v>CA</v>
      </c>
      <c r="G166" s="38" t="str">
        <f t="shared" si="5"/>
        <v>Caliper</v>
      </c>
      <c r="H166" s="33" t="s">
        <v>40</v>
      </c>
      <c r="M166" s="35"/>
      <c r="N166" s="35"/>
      <c r="O166" s="35"/>
      <c r="P166" s="35"/>
    </row>
    <row r="167" spans="1:16" x14ac:dyDescent="0.2">
      <c r="A167" s="173">
        <v>94</v>
      </c>
      <c r="B167" s="35" t="s">
        <v>77</v>
      </c>
      <c r="C167" s="29" t="s">
        <v>144</v>
      </c>
      <c r="D167" s="33" t="s">
        <v>55</v>
      </c>
      <c r="E167" s="38" t="str">
        <f t="shared" si="3"/>
        <v>Messschieber</v>
      </c>
      <c r="F167" s="38" t="str">
        <f t="shared" si="4"/>
        <v>CA</v>
      </c>
      <c r="G167" s="38" t="str">
        <f t="shared" si="5"/>
        <v>Caliper</v>
      </c>
      <c r="H167" s="33" t="s">
        <v>40</v>
      </c>
      <c r="M167" s="35"/>
      <c r="N167" s="35"/>
      <c r="O167" s="35"/>
      <c r="P167" s="35"/>
    </row>
    <row r="168" spans="1:16" x14ac:dyDescent="0.2">
      <c r="A168" s="173">
        <v>95</v>
      </c>
      <c r="B168" s="35" t="s">
        <v>215</v>
      </c>
      <c r="C168" s="29" t="s">
        <v>216</v>
      </c>
      <c r="D168" s="33" t="s">
        <v>217</v>
      </c>
      <c r="E168" s="38" t="str">
        <f t="shared" si="3"/>
        <v>Rauheitsmessgerät</v>
      </c>
      <c r="F168" s="38" t="str">
        <f t="shared" si="4"/>
        <v>RM</v>
      </c>
      <c r="G168" s="38" t="str">
        <f t="shared" si="5"/>
        <v>Roughness measuring device</v>
      </c>
      <c r="H168" s="33" t="s">
        <v>40</v>
      </c>
      <c r="M168" s="35"/>
      <c r="N168" s="35"/>
      <c r="O168" s="35"/>
      <c r="P168" s="35"/>
    </row>
    <row r="169" spans="1:16" x14ac:dyDescent="0.2">
      <c r="A169" s="173">
        <v>96</v>
      </c>
      <c r="B169" s="35" t="s">
        <v>602</v>
      </c>
      <c r="C169" s="29" t="s">
        <v>603</v>
      </c>
      <c r="D169" s="33" t="s">
        <v>544</v>
      </c>
      <c r="E169" s="38" t="str">
        <f t="shared" si="3"/>
        <v>3D-Koordinatenmessmaschine</v>
      </c>
      <c r="F169" s="38" t="str">
        <f t="shared" si="4"/>
        <v>3DCM</v>
      </c>
      <c r="G169" s="38" t="str">
        <f t="shared" si="5"/>
        <v>3D-Coordinate measuring machine</v>
      </c>
      <c r="H169" s="33" t="s">
        <v>40</v>
      </c>
      <c r="M169" s="35"/>
      <c r="N169" s="35"/>
      <c r="O169" s="35"/>
      <c r="P169" s="35"/>
    </row>
    <row r="170" spans="1:16" x14ac:dyDescent="0.2">
      <c r="A170" s="173">
        <v>97</v>
      </c>
      <c r="B170" s="35" t="s">
        <v>604</v>
      </c>
      <c r="C170" s="29" t="s">
        <v>605</v>
      </c>
      <c r="D170" s="33" t="s">
        <v>57</v>
      </c>
      <c r="E170" s="38" t="str">
        <f t="shared" si="3"/>
        <v>Sichtprüfung</v>
      </c>
      <c r="F170" s="38" t="str">
        <f t="shared" si="4"/>
        <v>VC</v>
      </c>
      <c r="G170" s="38" t="str">
        <f t="shared" si="5"/>
        <v>Visual check</v>
      </c>
      <c r="H170" s="33" t="s">
        <v>41</v>
      </c>
      <c r="M170" s="35"/>
      <c r="N170" s="35"/>
      <c r="O170" s="35"/>
      <c r="P170" s="35"/>
    </row>
    <row r="171" spans="1:16" x14ac:dyDescent="0.2">
      <c r="A171" s="173">
        <v>98</v>
      </c>
      <c r="B171" s="35" t="s">
        <v>606</v>
      </c>
      <c r="C171" s="29" t="s">
        <v>607</v>
      </c>
      <c r="D171" s="33" t="s">
        <v>544</v>
      </c>
      <c r="E171" s="38" t="str">
        <f t="shared" si="3"/>
        <v>3D-Koordinatenmessmaschine</v>
      </c>
      <c r="F171" s="38" t="str">
        <f t="shared" si="4"/>
        <v>3DCM</v>
      </c>
      <c r="G171" s="38" t="str">
        <f t="shared" si="5"/>
        <v>3D-Coordinate measuring machine</v>
      </c>
      <c r="H171" s="33" t="s">
        <v>40</v>
      </c>
      <c r="M171" s="35"/>
      <c r="N171" s="35"/>
      <c r="O171" s="35"/>
      <c r="P171" s="35"/>
    </row>
    <row r="172" spans="1:16" x14ac:dyDescent="0.2">
      <c r="A172" s="173">
        <v>99</v>
      </c>
      <c r="B172" s="35" t="s">
        <v>156</v>
      </c>
      <c r="C172" s="29" t="s">
        <v>145</v>
      </c>
      <c r="D172" s="33" t="s">
        <v>55</v>
      </c>
      <c r="E172" s="38" t="str">
        <f t="shared" si="3"/>
        <v>Messschieber</v>
      </c>
      <c r="F172" s="38" t="str">
        <f t="shared" si="4"/>
        <v>CA</v>
      </c>
      <c r="G172" s="38" t="str">
        <f t="shared" si="5"/>
        <v>Caliper</v>
      </c>
      <c r="H172" s="33" t="s">
        <v>40</v>
      </c>
      <c r="M172" s="35"/>
      <c r="N172" s="35"/>
      <c r="O172" s="35"/>
      <c r="P172" s="35"/>
    </row>
    <row r="173" spans="1:16" x14ac:dyDescent="0.2">
      <c r="A173" s="173">
        <v>100</v>
      </c>
      <c r="B173" s="35" t="s">
        <v>78</v>
      </c>
      <c r="C173" s="29" t="s">
        <v>146</v>
      </c>
      <c r="D173" s="33" t="s">
        <v>55</v>
      </c>
      <c r="E173" s="38" t="str">
        <f t="shared" si="3"/>
        <v>Messschieber</v>
      </c>
      <c r="F173" s="38" t="str">
        <f t="shared" si="4"/>
        <v>CA</v>
      </c>
      <c r="G173" s="38" t="str">
        <f t="shared" si="5"/>
        <v>Caliper</v>
      </c>
      <c r="H173" s="33" t="s">
        <v>40</v>
      </c>
      <c r="M173" s="35"/>
      <c r="N173" s="35"/>
      <c r="O173" s="35"/>
      <c r="P173" s="35"/>
    </row>
    <row r="174" spans="1:16" x14ac:dyDescent="0.2">
      <c r="A174" s="173">
        <v>101</v>
      </c>
      <c r="B174" s="35" t="s">
        <v>91</v>
      </c>
      <c r="C174" s="29" t="s">
        <v>147</v>
      </c>
      <c r="D174" s="33" t="s">
        <v>55</v>
      </c>
      <c r="E174" s="38" t="str">
        <f t="shared" si="3"/>
        <v>Messschieber</v>
      </c>
      <c r="F174" s="38" t="str">
        <f t="shared" si="4"/>
        <v>CA</v>
      </c>
      <c r="G174" s="38" t="str">
        <f t="shared" si="5"/>
        <v>Caliper</v>
      </c>
      <c r="H174" s="33" t="s">
        <v>40</v>
      </c>
      <c r="M174" s="35"/>
      <c r="N174" s="35"/>
      <c r="O174" s="35"/>
      <c r="P174" s="35"/>
    </row>
    <row r="175" spans="1:16" x14ac:dyDescent="0.2">
      <c r="A175" s="173">
        <v>102</v>
      </c>
      <c r="B175" s="35" t="s">
        <v>608</v>
      </c>
      <c r="C175" s="29" t="s">
        <v>148</v>
      </c>
      <c r="D175" s="33" t="s">
        <v>55</v>
      </c>
      <c r="E175" s="38" t="str">
        <f t="shared" si="3"/>
        <v>Messschieber</v>
      </c>
      <c r="F175" s="38" t="str">
        <f t="shared" si="4"/>
        <v>CA</v>
      </c>
      <c r="G175" s="38" t="str">
        <f t="shared" si="5"/>
        <v>Caliper</v>
      </c>
      <c r="H175" s="33" t="s">
        <v>40</v>
      </c>
      <c r="M175" s="35"/>
      <c r="N175" s="35"/>
      <c r="O175" s="35"/>
      <c r="P175" s="35"/>
    </row>
    <row r="176" spans="1:16" x14ac:dyDescent="0.2">
      <c r="A176" s="173">
        <v>103</v>
      </c>
      <c r="B176" s="174" t="s">
        <v>67</v>
      </c>
      <c r="C176" s="29" t="s">
        <v>149</v>
      </c>
      <c r="D176" s="33" t="s">
        <v>55</v>
      </c>
      <c r="E176" s="38" t="str">
        <f t="shared" si="3"/>
        <v>Messschieber</v>
      </c>
      <c r="F176" s="38" t="str">
        <f t="shared" si="4"/>
        <v>CA</v>
      </c>
      <c r="G176" s="38" t="str">
        <f t="shared" si="5"/>
        <v>Caliper</v>
      </c>
      <c r="H176" s="33" t="s">
        <v>40</v>
      </c>
      <c r="M176" s="35"/>
      <c r="N176" s="35"/>
      <c r="O176" s="35"/>
      <c r="P176" s="35"/>
    </row>
    <row r="177" spans="1:16" x14ac:dyDescent="0.2">
      <c r="A177" s="173">
        <v>104</v>
      </c>
      <c r="B177" s="174" t="s">
        <v>348</v>
      </c>
      <c r="C177" s="29" t="s">
        <v>349</v>
      </c>
      <c r="D177" s="33" t="s">
        <v>55</v>
      </c>
      <c r="E177" s="38" t="str">
        <f t="shared" si="3"/>
        <v>Messschieber</v>
      </c>
      <c r="F177" s="38" t="str">
        <f t="shared" si="4"/>
        <v>CA</v>
      </c>
      <c r="G177" s="38" t="str">
        <f t="shared" si="5"/>
        <v>Caliper</v>
      </c>
      <c r="H177" s="33" t="s">
        <v>40</v>
      </c>
      <c r="M177" s="35"/>
      <c r="N177" s="35"/>
      <c r="O177" s="35"/>
      <c r="P177" s="35"/>
    </row>
    <row r="178" spans="1:16" x14ac:dyDescent="0.2">
      <c r="A178" s="173">
        <v>105</v>
      </c>
      <c r="B178" s="174" t="s">
        <v>16</v>
      </c>
      <c r="C178" s="29" t="s">
        <v>99</v>
      </c>
      <c r="D178" s="33" t="s">
        <v>55</v>
      </c>
      <c r="E178" s="38" t="str">
        <f t="shared" si="3"/>
        <v>Messschieber</v>
      </c>
      <c r="F178" s="38" t="str">
        <f t="shared" si="4"/>
        <v>CA</v>
      </c>
      <c r="G178" s="38" t="str">
        <f t="shared" si="5"/>
        <v>Caliper</v>
      </c>
      <c r="H178" s="33" t="s">
        <v>40</v>
      </c>
      <c r="M178" s="35"/>
      <c r="N178" s="35"/>
      <c r="O178" s="35"/>
      <c r="P178" s="35"/>
    </row>
    <row r="179" spans="1:16" x14ac:dyDescent="0.2">
      <c r="A179" s="173">
        <v>106</v>
      </c>
      <c r="B179" s="25" t="s">
        <v>265</v>
      </c>
      <c r="C179" s="25" t="s">
        <v>266</v>
      </c>
      <c r="D179" s="33" t="s">
        <v>57</v>
      </c>
      <c r="E179" s="38" t="str">
        <f t="shared" si="3"/>
        <v>Sichtprüfung</v>
      </c>
      <c r="F179" s="38" t="str">
        <f t="shared" si="4"/>
        <v>VC</v>
      </c>
      <c r="G179" s="38" t="str">
        <f t="shared" si="5"/>
        <v>Visual check</v>
      </c>
      <c r="H179" s="33" t="s">
        <v>41</v>
      </c>
      <c r="M179" s="35"/>
      <c r="N179" s="35"/>
      <c r="O179" s="35"/>
      <c r="P179" s="35"/>
    </row>
    <row r="180" spans="1:16" x14ac:dyDescent="0.2">
      <c r="A180" s="173">
        <v>107</v>
      </c>
      <c r="B180" s="35" t="s">
        <v>36</v>
      </c>
      <c r="C180" s="29" t="s">
        <v>263</v>
      </c>
      <c r="D180" s="33" t="s">
        <v>57</v>
      </c>
      <c r="E180" s="38" t="str">
        <f t="shared" si="3"/>
        <v>Sichtprüfung</v>
      </c>
      <c r="F180" s="38" t="str">
        <f t="shared" si="4"/>
        <v>VC</v>
      </c>
      <c r="G180" s="38" t="str">
        <f t="shared" si="5"/>
        <v>Visual check</v>
      </c>
      <c r="H180" s="33" t="s">
        <v>41</v>
      </c>
      <c r="M180" s="35"/>
      <c r="N180" s="35"/>
      <c r="O180" s="35"/>
      <c r="P180" s="35"/>
    </row>
    <row r="181" spans="1:16" x14ac:dyDescent="0.2">
      <c r="A181" s="173">
        <v>108</v>
      </c>
      <c r="B181" s="25" t="s">
        <v>261</v>
      </c>
      <c r="C181" s="25" t="s">
        <v>262</v>
      </c>
      <c r="D181" s="33" t="s">
        <v>57</v>
      </c>
      <c r="E181" s="38" t="str">
        <f t="shared" si="3"/>
        <v>Sichtprüfung</v>
      </c>
      <c r="F181" s="38" t="str">
        <f t="shared" si="4"/>
        <v>VC</v>
      </c>
      <c r="G181" s="38" t="str">
        <f t="shared" si="5"/>
        <v>Visual check</v>
      </c>
      <c r="H181" s="33" t="s">
        <v>41</v>
      </c>
      <c r="M181" s="35"/>
      <c r="N181" s="35"/>
      <c r="O181" s="35"/>
      <c r="P181" s="35"/>
    </row>
    <row r="182" spans="1:16" x14ac:dyDescent="0.2">
      <c r="A182" s="173">
        <v>109</v>
      </c>
      <c r="B182" s="25" t="s">
        <v>37</v>
      </c>
      <c r="C182" s="25" t="s">
        <v>56</v>
      </c>
      <c r="D182" s="33" t="s">
        <v>57</v>
      </c>
      <c r="E182" s="38" t="str">
        <f t="shared" si="3"/>
        <v>Sichtprüfung</v>
      </c>
      <c r="F182" s="38" t="str">
        <f t="shared" si="4"/>
        <v>VC</v>
      </c>
      <c r="G182" s="38" t="str">
        <f t="shared" si="5"/>
        <v>Visual check</v>
      </c>
      <c r="H182" s="33" t="s">
        <v>41</v>
      </c>
      <c r="M182" s="35"/>
      <c r="N182" s="35"/>
      <c r="O182" s="35"/>
      <c r="P182" s="35"/>
    </row>
    <row r="183" spans="1:16" x14ac:dyDescent="0.2">
      <c r="A183" s="173">
        <v>110</v>
      </c>
      <c r="B183" s="35" t="s">
        <v>92</v>
      </c>
      <c r="C183" s="29" t="s">
        <v>150</v>
      </c>
      <c r="D183" s="33" t="s">
        <v>57</v>
      </c>
      <c r="E183" s="38" t="str">
        <f t="shared" si="3"/>
        <v>Sichtprüfung</v>
      </c>
      <c r="F183" s="38" t="str">
        <f t="shared" si="4"/>
        <v>VC</v>
      </c>
      <c r="G183" s="38" t="str">
        <f t="shared" si="5"/>
        <v>Visual check</v>
      </c>
      <c r="H183" s="33" t="s">
        <v>41</v>
      </c>
      <c r="M183" s="35"/>
      <c r="N183" s="35"/>
      <c r="O183" s="35"/>
      <c r="P183" s="35"/>
    </row>
    <row r="184" spans="1:16" x14ac:dyDescent="0.2">
      <c r="A184" s="173">
        <v>111</v>
      </c>
      <c r="B184" s="35" t="s">
        <v>34</v>
      </c>
      <c r="C184" s="29" t="s">
        <v>151</v>
      </c>
      <c r="D184" s="33" t="s">
        <v>433</v>
      </c>
      <c r="E184" s="38" t="str">
        <f t="shared" si="3"/>
        <v>Rohrschellendummy</v>
      </c>
      <c r="F184" s="38" t="str">
        <f t="shared" si="4"/>
        <v>PD</v>
      </c>
      <c r="G184" s="38" t="str">
        <f t="shared" si="5"/>
        <v>Pipe clamp dummy</v>
      </c>
      <c r="H184" s="33" t="s">
        <v>40</v>
      </c>
      <c r="M184" s="35"/>
      <c r="N184" s="35"/>
      <c r="O184" s="35"/>
      <c r="P184" s="35"/>
    </row>
    <row r="185" spans="1:16" x14ac:dyDescent="0.2">
      <c r="A185" s="173">
        <v>112</v>
      </c>
      <c r="B185" s="35" t="s">
        <v>333</v>
      </c>
      <c r="C185" s="29" t="s">
        <v>334</v>
      </c>
      <c r="D185" s="33" t="s">
        <v>57</v>
      </c>
      <c r="E185" s="38" t="str">
        <f t="shared" si="3"/>
        <v>Sichtprüfung</v>
      </c>
      <c r="F185" s="38" t="str">
        <f t="shared" si="4"/>
        <v>VC</v>
      </c>
      <c r="G185" s="38" t="str">
        <f t="shared" si="5"/>
        <v>Visual check</v>
      </c>
      <c r="H185" s="33" t="s">
        <v>41</v>
      </c>
      <c r="M185" s="35"/>
      <c r="N185" s="35"/>
      <c r="O185" s="35"/>
      <c r="P185" s="35"/>
    </row>
    <row r="186" spans="1:16" x14ac:dyDescent="0.2">
      <c r="A186" s="173">
        <v>113</v>
      </c>
      <c r="B186" s="25" t="s">
        <v>221</v>
      </c>
      <c r="C186" s="25" t="s">
        <v>222</v>
      </c>
      <c r="D186" s="33" t="s">
        <v>55</v>
      </c>
      <c r="E186" s="38" t="str">
        <f t="shared" si="3"/>
        <v>Messschieber</v>
      </c>
      <c r="F186" s="38" t="str">
        <f t="shared" si="4"/>
        <v>CA</v>
      </c>
      <c r="G186" s="38" t="str">
        <f t="shared" si="5"/>
        <v>Caliper</v>
      </c>
      <c r="H186" s="33" t="s">
        <v>40</v>
      </c>
      <c r="M186" s="35"/>
      <c r="N186" s="35"/>
      <c r="O186" s="35"/>
      <c r="P186" s="35"/>
    </row>
    <row r="187" spans="1:16" x14ac:dyDescent="0.2">
      <c r="A187" s="173">
        <v>114</v>
      </c>
      <c r="B187" s="25" t="s">
        <v>308</v>
      </c>
      <c r="C187" s="25" t="s">
        <v>347</v>
      </c>
      <c r="D187" s="33" t="s">
        <v>53</v>
      </c>
      <c r="E187" s="38" t="str">
        <f t="shared" si="3"/>
        <v>Zugmaschine</v>
      </c>
      <c r="F187" s="38" t="str">
        <f t="shared" si="4"/>
        <v>PM</v>
      </c>
      <c r="G187" s="38" t="str">
        <f t="shared" si="5"/>
        <v>Pulling machine</v>
      </c>
      <c r="H187" s="33" t="s">
        <v>40</v>
      </c>
      <c r="M187" s="35"/>
      <c r="N187" s="35"/>
      <c r="O187" s="35"/>
      <c r="P187" s="35"/>
    </row>
    <row r="188" spans="1:16" x14ac:dyDescent="0.2">
      <c r="A188" s="173">
        <v>115</v>
      </c>
      <c r="B188" s="174" t="s">
        <v>21</v>
      </c>
      <c r="C188" s="29" t="s">
        <v>130</v>
      </c>
      <c r="D188" s="33" t="s">
        <v>55</v>
      </c>
      <c r="E188" s="38" t="str">
        <f t="shared" si="3"/>
        <v>Messschieber</v>
      </c>
      <c r="F188" s="38" t="str">
        <f t="shared" si="4"/>
        <v>CA</v>
      </c>
      <c r="G188" s="38" t="str">
        <f t="shared" si="5"/>
        <v>Caliper</v>
      </c>
      <c r="H188" s="33" t="s">
        <v>40</v>
      </c>
      <c r="M188" s="35"/>
      <c r="N188" s="35"/>
      <c r="O188" s="35"/>
      <c r="P188" s="35"/>
    </row>
    <row r="189" spans="1:16" x14ac:dyDescent="0.2">
      <c r="A189" s="173">
        <v>116</v>
      </c>
      <c r="B189" s="36" t="s">
        <v>166</v>
      </c>
      <c r="C189" s="29" t="s">
        <v>167</v>
      </c>
      <c r="D189" s="33" t="s">
        <v>183</v>
      </c>
      <c r="E189" s="38" t="str">
        <f t="shared" si="3"/>
        <v>Gut-/Schlecht-Lehre</v>
      </c>
      <c r="F189" s="38" t="str">
        <f t="shared" si="4"/>
        <v>GNG</v>
      </c>
      <c r="G189" s="38" t="str">
        <f t="shared" si="5"/>
        <v>Go-/No-Go gauge</v>
      </c>
      <c r="H189" s="33" t="s">
        <v>40</v>
      </c>
      <c r="M189" s="35"/>
      <c r="N189" s="35"/>
      <c r="O189" s="35"/>
      <c r="P189" s="35"/>
    </row>
    <row r="190" spans="1:16" x14ac:dyDescent="0.2">
      <c r="A190" s="173">
        <v>117</v>
      </c>
      <c r="B190" s="36" t="s">
        <v>62</v>
      </c>
      <c r="C190" s="29" t="s">
        <v>30</v>
      </c>
      <c r="D190" s="33" t="s">
        <v>182</v>
      </c>
      <c r="E190" s="38" t="str">
        <f t="shared" si="3"/>
        <v>Messuhr</v>
      </c>
      <c r="F190" s="38" t="str">
        <f t="shared" si="4"/>
        <v>DG</v>
      </c>
      <c r="G190" s="38" t="str">
        <f t="shared" si="5"/>
        <v>Dial gauge</v>
      </c>
      <c r="H190" s="33" t="s">
        <v>40</v>
      </c>
      <c r="M190" s="35"/>
      <c r="N190" s="35"/>
      <c r="O190" s="35"/>
      <c r="P190" s="35"/>
    </row>
    <row r="191" spans="1:16" x14ac:dyDescent="0.2">
      <c r="A191" s="173">
        <v>118</v>
      </c>
      <c r="B191" s="25" t="s">
        <v>289</v>
      </c>
      <c r="C191" s="25" t="s">
        <v>290</v>
      </c>
      <c r="D191" s="33" t="s">
        <v>57</v>
      </c>
      <c r="E191" s="38" t="str">
        <f t="shared" si="3"/>
        <v>Sichtprüfung</v>
      </c>
      <c r="F191" s="38" t="str">
        <f t="shared" si="4"/>
        <v>VC</v>
      </c>
      <c r="G191" s="38" t="str">
        <f t="shared" si="5"/>
        <v>Visual check</v>
      </c>
      <c r="H191" s="33" t="s">
        <v>41</v>
      </c>
      <c r="M191" s="35"/>
      <c r="N191" s="35"/>
      <c r="O191" s="35"/>
      <c r="P191" s="35"/>
    </row>
    <row r="192" spans="1:16" x14ac:dyDescent="0.2">
      <c r="A192" s="173">
        <v>119</v>
      </c>
      <c r="B192" s="35" t="s">
        <v>280</v>
      </c>
      <c r="C192" s="29" t="s">
        <v>152</v>
      </c>
      <c r="D192" s="33" t="s">
        <v>57</v>
      </c>
      <c r="E192" s="38" t="str">
        <f t="shared" si="3"/>
        <v>Sichtprüfung</v>
      </c>
      <c r="F192" s="38" t="str">
        <f t="shared" si="4"/>
        <v>VC</v>
      </c>
      <c r="G192" s="38" t="str">
        <f t="shared" si="5"/>
        <v>Visual check</v>
      </c>
      <c r="H192" s="33" t="s">
        <v>41</v>
      </c>
      <c r="M192" s="35"/>
      <c r="N192" s="35"/>
      <c r="O192" s="35"/>
      <c r="P192" s="35"/>
    </row>
    <row r="193" spans="1:16" x14ac:dyDescent="0.2">
      <c r="A193" s="173">
        <v>120</v>
      </c>
      <c r="B193" s="25" t="s">
        <v>279</v>
      </c>
      <c r="C193" s="25" t="s">
        <v>269</v>
      </c>
      <c r="D193" s="33" t="s">
        <v>57</v>
      </c>
      <c r="E193" s="38" t="str">
        <f t="shared" si="3"/>
        <v>Sichtprüfung</v>
      </c>
      <c r="F193" s="38" t="str">
        <f t="shared" si="4"/>
        <v>VC</v>
      </c>
      <c r="G193" s="38" t="str">
        <f t="shared" si="5"/>
        <v>Visual check</v>
      </c>
      <c r="H193" s="33" t="s">
        <v>41</v>
      </c>
      <c r="M193" s="35"/>
      <c r="N193" s="35"/>
      <c r="O193" s="35"/>
      <c r="P193" s="35"/>
    </row>
    <row r="194" spans="1:16" x14ac:dyDescent="0.2">
      <c r="A194" s="173">
        <v>121</v>
      </c>
      <c r="B194" s="35" t="s">
        <v>35</v>
      </c>
      <c r="C194" s="29" t="s">
        <v>153</v>
      </c>
      <c r="D194" s="33" t="s">
        <v>55</v>
      </c>
      <c r="E194" s="38" t="str">
        <f t="shared" si="3"/>
        <v>Messschieber</v>
      </c>
      <c r="F194" s="38" t="str">
        <f t="shared" si="4"/>
        <v>CA</v>
      </c>
      <c r="G194" s="38" t="str">
        <f t="shared" si="5"/>
        <v>Caliper</v>
      </c>
      <c r="H194" s="33" t="s">
        <v>40</v>
      </c>
      <c r="M194" s="35"/>
      <c r="N194" s="35"/>
      <c r="O194" s="35"/>
      <c r="P194" s="35"/>
    </row>
    <row r="195" spans="1:16" x14ac:dyDescent="0.2">
      <c r="A195" s="173">
        <v>122</v>
      </c>
      <c r="B195" s="25" t="s">
        <v>309</v>
      </c>
      <c r="C195" s="25" t="s">
        <v>310</v>
      </c>
      <c r="D195" s="33" t="s">
        <v>57</v>
      </c>
      <c r="E195" s="38" t="str">
        <f t="shared" si="3"/>
        <v>Sichtprüfung</v>
      </c>
      <c r="F195" s="38" t="str">
        <f t="shared" si="4"/>
        <v>VC</v>
      </c>
      <c r="G195" s="38" t="str">
        <f t="shared" si="5"/>
        <v>Visual check</v>
      </c>
      <c r="H195" s="33" t="s">
        <v>41</v>
      </c>
      <c r="M195" s="35"/>
      <c r="N195" s="35"/>
      <c r="O195" s="35"/>
      <c r="P195" s="35"/>
    </row>
    <row r="196" spans="1:16" x14ac:dyDescent="0.2">
      <c r="A196" s="173">
        <v>123</v>
      </c>
      <c r="B196" s="35" t="s">
        <v>165</v>
      </c>
      <c r="C196" s="29" t="s">
        <v>131</v>
      </c>
      <c r="D196" s="33" t="s">
        <v>177</v>
      </c>
      <c r="E196" s="38" t="str">
        <f t="shared" si="3"/>
        <v>Winkelmesser</v>
      </c>
      <c r="F196" s="38" t="str">
        <f t="shared" si="4"/>
        <v>AG</v>
      </c>
      <c r="G196" s="38" t="str">
        <f t="shared" si="5"/>
        <v>Angle gauge</v>
      </c>
      <c r="H196" s="33" t="s">
        <v>40</v>
      </c>
      <c r="M196" s="35"/>
      <c r="N196" s="35"/>
      <c r="O196" s="35"/>
      <c r="P196" s="35"/>
    </row>
    <row r="197" spans="1:16" x14ac:dyDescent="0.2">
      <c r="A197" s="173">
        <v>124</v>
      </c>
      <c r="B197" s="36" t="s">
        <v>69</v>
      </c>
      <c r="C197" s="29" t="s">
        <v>154</v>
      </c>
      <c r="D197" s="33" t="s">
        <v>55</v>
      </c>
      <c r="E197" s="38" t="str">
        <f t="shared" si="3"/>
        <v>Messschieber</v>
      </c>
      <c r="F197" s="38" t="str">
        <f t="shared" si="4"/>
        <v>CA</v>
      </c>
      <c r="G197" s="38" t="str">
        <f t="shared" si="5"/>
        <v>Caliper</v>
      </c>
      <c r="H197" s="33" t="s">
        <v>40</v>
      </c>
      <c r="M197" s="35"/>
      <c r="N197" s="35"/>
      <c r="O197" s="35"/>
      <c r="P197" s="35"/>
    </row>
    <row r="198" spans="1:16" x14ac:dyDescent="0.2">
      <c r="A198" s="173">
        <v>125</v>
      </c>
      <c r="B198" s="36" t="s">
        <v>70</v>
      </c>
      <c r="C198" s="29" t="s">
        <v>155</v>
      </c>
      <c r="D198" s="33" t="s">
        <v>55</v>
      </c>
      <c r="E198" s="38" t="str">
        <f t="shared" si="3"/>
        <v>Messschieber</v>
      </c>
      <c r="F198" s="38" t="str">
        <f t="shared" si="4"/>
        <v>CA</v>
      </c>
      <c r="G198" s="38" t="str">
        <f t="shared" si="5"/>
        <v>Caliper</v>
      </c>
      <c r="H198" s="33" t="s">
        <v>40</v>
      </c>
      <c r="M198" s="35"/>
      <c r="N198" s="35"/>
      <c r="O198" s="35"/>
      <c r="P198" s="35"/>
    </row>
    <row r="199" spans="1:16" x14ac:dyDescent="0.2">
      <c r="A199" s="173">
        <v>126</v>
      </c>
      <c r="B199" s="174" t="s">
        <v>64</v>
      </c>
      <c r="C199" s="29" t="s">
        <v>95</v>
      </c>
      <c r="D199" s="33" t="s">
        <v>525</v>
      </c>
      <c r="E199" s="38" t="str">
        <f t="shared" si="3"/>
        <v xml:space="preserve">Zinkschichtdickenmessgerät  </v>
      </c>
      <c r="F199" s="38" t="str">
        <f t="shared" si="4"/>
        <v xml:space="preserve">ZCT </v>
      </c>
      <c r="G199" s="38" t="str">
        <f t="shared" si="5"/>
        <v>Zinc coating thickness measuring device</v>
      </c>
      <c r="H199" s="33" t="s">
        <v>40</v>
      </c>
      <c r="M199" s="35"/>
      <c r="N199" s="35"/>
      <c r="O199" s="35"/>
      <c r="P199" s="35"/>
    </row>
    <row r="200" spans="1:16" x14ac:dyDescent="0.2">
      <c r="A200" s="173">
        <v>127</v>
      </c>
      <c r="B200" s="174" t="s">
        <v>12</v>
      </c>
      <c r="C200" s="29" t="s">
        <v>96</v>
      </c>
      <c r="D200" s="33" t="s">
        <v>53</v>
      </c>
      <c r="E200" s="38" t="str">
        <f t="shared" si="3"/>
        <v>Zugmaschine</v>
      </c>
      <c r="F200" s="38" t="str">
        <f t="shared" si="4"/>
        <v>PM</v>
      </c>
      <c r="G200" s="38" t="str">
        <f t="shared" si="5"/>
        <v>Pulling machine</v>
      </c>
      <c r="H200" s="33" t="s">
        <v>40</v>
      </c>
      <c r="M200" s="35"/>
      <c r="N200" s="35"/>
      <c r="O200" s="35"/>
      <c r="P200" s="35"/>
    </row>
    <row r="201" spans="1:16" x14ac:dyDescent="0.2">
      <c r="A201" s="173">
        <v>128</v>
      </c>
      <c r="B201" s="25" t="s">
        <v>257</v>
      </c>
      <c r="C201" s="25" t="s">
        <v>258</v>
      </c>
      <c r="D201" s="33" t="s">
        <v>57</v>
      </c>
      <c r="E201" s="38" t="str">
        <f t="shared" si="3"/>
        <v>Sichtprüfung</v>
      </c>
      <c r="F201" s="38" t="str">
        <f t="shared" si="4"/>
        <v>VC</v>
      </c>
      <c r="G201" s="38" t="str">
        <f t="shared" si="5"/>
        <v>Visual check</v>
      </c>
      <c r="H201" s="33" t="s">
        <v>41</v>
      </c>
      <c r="M201" s="35"/>
      <c r="N201" s="35"/>
      <c r="O201" s="35"/>
      <c r="P201" s="35"/>
    </row>
    <row r="202" spans="1:16" x14ac:dyDescent="0.2">
      <c r="A202" s="173">
        <f>'PB Übersicht-Report Overview'!W8</f>
        <v>129</v>
      </c>
      <c r="B202" s="72">
        <f>'PB Übersicht-Report Overview'!X8</f>
        <v>0</v>
      </c>
      <c r="C202" s="72">
        <f>'PB Übersicht-Report Overview'!X8</f>
        <v>0</v>
      </c>
      <c r="D202" s="73" t="str">
        <f>'PB Übersicht-Report Overview'!Z8</f>
        <v>x</v>
      </c>
      <c r="E202" s="194">
        <f t="shared" ref="E202:E212" si="6">VLOOKUP($D202,$F$27:$I$54,2,FALSE)</f>
        <v>0</v>
      </c>
      <c r="F202" s="194">
        <f t="shared" ref="F202:F212" si="7">VLOOKUP($D202,$F$27:$I$54,3,FALSE)</f>
        <v>0</v>
      </c>
      <c r="G202" s="194">
        <f t="shared" ref="G202:G212" si="8">VLOOKUP($D202,$F$27:$I$54,4,FALSE)</f>
        <v>0</v>
      </c>
      <c r="H202" s="195"/>
      <c r="M202" s="35"/>
      <c r="N202" s="35"/>
      <c r="O202" s="35"/>
      <c r="P202" s="35"/>
    </row>
    <row r="203" spans="1:16" x14ac:dyDescent="0.2">
      <c r="A203" s="173">
        <f>'PB Übersicht-Report Overview'!W9</f>
        <v>130</v>
      </c>
      <c r="B203" s="72">
        <f>'PB Übersicht-Report Overview'!X9</f>
        <v>0</v>
      </c>
      <c r="C203" s="72">
        <f>'PB Übersicht-Report Overview'!X9</f>
        <v>0</v>
      </c>
      <c r="D203" s="73" t="str">
        <f>'PB Übersicht-Report Overview'!Z9</f>
        <v>x</v>
      </c>
      <c r="E203" s="194">
        <f t="shared" si="6"/>
        <v>0</v>
      </c>
      <c r="F203" s="194">
        <f t="shared" si="7"/>
        <v>0</v>
      </c>
      <c r="G203" s="194">
        <f t="shared" si="8"/>
        <v>0</v>
      </c>
      <c r="H203" s="195"/>
      <c r="M203" s="35"/>
      <c r="N203" s="35"/>
      <c r="O203" s="35"/>
      <c r="P203" s="35"/>
    </row>
    <row r="204" spans="1:16" x14ac:dyDescent="0.2">
      <c r="A204" s="173">
        <f>'PB Übersicht-Report Overview'!W10</f>
        <v>131</v>
      </c>
      <c r="B204" s="72">
        <f>'PB Übersicht-Report Overview'!X10</f>
        <v>0</v>
      </c>
      <c r="C204" s="72">
        <f>'PB Übersicht-Report Overview'!X10</f>
        <v>0</v>
      </c>
      <c r="D204" s="73" t="str">
        <f>'PB Übersicht-Report Overview'!Z10</f>
        <v>x</v>
      </c>
      <c r="E204" s="194">
        <f t="shared" si="6"/>
        <v>0</v>
      </c>
      <c r="F204" s="194">
        <f t="shared" si="7"/>
        <v>0</v>
      </c>
      <c r="G204" s="194">
        <f t="shared" si="8"/>
        <v>0</v>
      </c>
      <c r="H204" s="195"/>
      <c r="M204" s="35"/>
      <c r="N204" s="35"/>
      <c r="O204" s="35"/>
      <c r="P204" s="35"/>
    </row>
    <row r="205" spans="1:16" x14ac:dyDescent="0.2">
      <c r="A205" s="173">
        <f>'PB Übersicht-Report Overview'!W11</f>
        <v>132</v>
      </c>
      <c r="B205" s="72">
        <f>'PB Übersicht-Report Overview'!X11</f>
        <v>0</v>
      </c>
      <c r="C205" s="72">
        <f>'PB Übersicht-Report Overview'!X11</f>
        <v>0</v>
      </c>
      <c r="D205" s="73" t="str">
        <f>'PB Übersicht-Report Overview'!Z11</f>
        <v>x</v>
      </c>
      <c r="E205" s="194">
        <f t="shared" si="6"/>
        <v>0</v>
      </c>
      <c r="F205" s="194">
        <f t="shared" si="7"/>
        <v>0</v>
      </c>
      <c r="G205" s="194">
        <f t="shared" si="8"/>
        <v>0</v>
      </c>
      <c r="H205" s="195"/>
      <c r="M205" s="35"/>
      <c r="N205" s="35"/>
      <c r="O205" s="35"/>
      <c r="P205" s="35"/>
    </row>
    <row r="206" spans="1:16" x14ac:dyDescent="0.2">
      <c r="A206" s="173">
        <f>'PB Übersicht-Report Overview'!W12</f>
        <v>133</v>
      </c>
      <c r="B206" s="72">
        <f>'PB Übersicht-Report Overview'!X12</f>
        <v>0</v>
      </c>
      <c r="C206" s="72">
        <f>'PB Übersicht-Report Overview'!X12</f>
        <v>0</v>
      </c>
      <c r="D206" s="73" t="str">
        <f>'PB Übersicht-Report Overview'!Z12</f>
        <v>x</v>
      </c>
      <c r="E206" s="194">
        <f t="shared" si="6"/>
        <v>0</v>
      </c>
      <c r="F206" s="194">
        <f t="shared" si="7"/>
        <v>0</v>
      </c>
      <c r="G206" s="194">
        <f t="shared" si="8"/>
        <v>0</v>
      </c>
      <c r="H206" s="195"/>
      <c r="M206" s="35"/>
      <c r="N206" s="35"/>
      <c r="O206" s="35"/>
      <c r="P206" s="35"/>
    </row>
    <row r="207" spans="1:16" x14ac:dyDescent="0.2">
      <c r="A207" s="173">
        <f>'PB Übersicht-Report Overview'!W13</f>
        <v>134</v>
      </c>
      <c r="B207" s="72">
        <f>'PB Übersicht-Report Overview'!X13</f>
        <v>0</v>
      </c>
      <c r="C207" s="72">
        <f>'PB Übersicht-Report Overview'!X13</f>
        <v>0</v>
      </c>
      <c r="D207" s="73" t="str">
        <f>'PB Übersicht-Report Overview'!Z13</f>
        <v>x</v>
      </c>
      <c r="E207" s="194">
        <f t="shared" si="6"/>
        <v>0</v>
      </c>
      <c r="F207" s="194">
        <f t="shared" si="7"/>
        <v>0</v>
      </c>
      <c r="G207" s="194">
        <f t="shared" si="8"/>
        <v>0</v>
      </c>
      <c r="H207" s="195"/>
      <c r="M207" s="35"/>
      <c r="N207" s="35"/>
      <c r="O207" s="35"/>
      <c r="P207" s="35"/>
    </row>
    <row r="208" spans="1:16" x14ac:dyDescent="0.2">
      <c r="A208" s="173">
        <f>'PB Übersicht-Report Overview'!W14</f>
        <v>135</v>
      </c>
      <c r="B208" s="72">
        <f>'PB Übersicht-Report Overview'!X14</f>
        <v>0</v>
      </c>
      <c r="C208" s="72">
        <f>'PB Übersicht-Report Overview'!X14</f>
        <v>0</v>
      </c>
      <c r="D208" s="73" t="str">
        <f>'PB Übersicht-Report Overview'!Z14</f>
        <v>x</v>
      </c>
      <c r="E208" s="194">
        <f t="shared" si="6"/>
        <v>0</v>
      </c>
      <c r="F208" s="194">
        <f t="shared" si="7"/>
        <v>0</v>
      </c>
      <c r="G208" s="194">
        <f t="shared" si="8"/>
        <v>0</v>
      </c>
      <c r="H208" s="195"/>
      <c r="M208" s="35"/>
      <c r="N208" s="35"/>
      <c r="O208" s="35"/>
      <c r="P208" s="35"/>
    </row>
    <row r="209" spans="1:16" x14ac:dyDescent="0.2">
      <c r="A209" s="173">
        <f>'PB Übersicht-Report Overview'!W15</f>
        <v>136</v>
      </c>
      <c r="B209" s="72">
        <f>'PB Übersicht-Report Overview'!X15</f>
        <v>0</v>
      </c>
      <c r="C209" s="72">
        <f>'PB Übersicht-Report Overview'!X15</f>
        <v>0</v>
      </c>
      <c r="D209" s="73" t="str">
        <f>'PB Übersicht-Report Overview'!Z15</f>
        <v>x</v>
      </c>
      <c r="E209" s="194">
        <f t="shared" si="6"/>
        <v>0</v>
      </c>
      <c r="F209" s="194">
        <f t="shared" si="7"/>
        <v>0</v>
      </c>
      <c r="G209" s="194">
        <f t="shared" si="8"/>
        <v>0</v>
      </c>
      <c r="H209" s="195"/>
      <c r="M209" s="35"/>
      <c r="N209" s="35"/>
      <c r="O209" s="35"/>
      <c r="P209" s="35"/>
    </row>
    <row r="210" spans="1:16" x14ac:dyDescent="0.2">
      <c r="A210" s="173">
        <f>'PB Übersicht-Report Overview'!W16</f>
        <v>137</v>
      </c>
      <c r="B210" s="72">
        <f>'PB Übersicht-Report Overview'!X16</f>
        <v>0</v>
      </c>
      <c r="C210" s="72">
        <f>'PB Übersicht-Report Overview'!X16</f>
        <v>0</v>
      </c>
      <c r="D210" s="73" t="str">
        <f>'PB Übersicht-Report Overview'!Z16</f>
        <v>x</v>
      </c>
      <c r="E210" s="194">
        <f t="shared" si="6"/>
        <v>0</v>
      </c>
      <c r="F210" s="194">
        <f t="shared" si="7"/>
        <v>0</v>
      </c>
      <c r="G210" s="194">
        <f t="shared" si="8"/>
        <v>0</v>
      </c>
      <c r="H210" s="195"/>
      <c r="M210" s="35"/>
      <c r="N210" s="35"/>
      <c r="O210" s="35"/>
      <c r="P210" s="35"/>
    </row>
    <row r="211" spans="1:16" x14ac:dyDescent="0.2">
      <c r="A211" s="173">
        <f>'PB Übersicht-Report Overview'!W17</f>
        <v>138</v>
      </c>
      <c r="B211" s="72">
        <f>'PB Übersicht-Report Overview'!X17</f>
        <v>0</v>
      </c>
      <c r="C211" s="72">
        <f>'PB Übersicht-Report Overview'!X17</f>
        <v>0</v>
      </c>
      <c r="D211" s="73" t="str">
        <f>'PB Übersicht-Report Overview'!Z17</f>
        <v>x</v>
      </c>
      <c r="E211" s="194">
        <f t="shared" si="6"/>
        <v>0</v>
      </c>
      <c r="F211" s="194">
        <f t="shared" si="7"/>
        <v>0</v>
      </c>
      <c r="G211" s="194">
        <f t="shared" si="8"/>
        <v>0</v>
      </c>
      <c r="H211" s="195"/>
      <c r="M211" s="35"/>
      <c r="N211" s="35"/>
      <c r="O211" s="35"/>
      <c r="P211" s="35"/>
    </row>
    <row r="212" spans="1:16" x14ac:dyDescent="0.2">
      <c r="A212" s="173">
        <f>'PB Übersicht-Report Overview'!W18</f>
        <v>139</v>
      </c>
      <c r="B212" s="72">
        <f>'PB Übersicht-Report Overview'!X18</f>
        <v>0</v>
      </c>
      <c r="C212" s="72">
        <f>'PB Übersicht-Report Overview'!X18</f>
        <v>0</v>
      </c>
      <c r="D212" s="73" t="str">
        <f>'PB Übersicht-Report Overview'!Z18</f>
        <v>x</v>
      </c>
      <c r="E212" s="194">
        <f t="shared" si="6"/>
        <v>0</v>
      </c>
      <c r="F212" s="194">
        <f t="shared" si="7"/>
        <v>0</v>
      </c>
      <c r="G212" s="194">
        <f t="shared" si="8"/>
        <v>0</v>
      </c>
      <c r="H212" s="195"/>
      <c r="M212" s="35"/>
      <c r="N212" s="35"/>
      <c r="O212" s="35"/>
      <c r="P212" s="35"/>
    </row>
    <row r="213" spans="1:16" x14ac:dyDescent="0.2">
      <c r="H213" s="46"/>
      <c r="M213" s="35"/>
      <c r="N213" s="35"/>
      <c r="O213" s="35"/>
      <c r="P213" s="35"/>
    </row>
    <row r="214" spans="1:16" x14ac:dyDescent="0.2">
      <c r="H214" s="46"/>
      <c r="M214" s="35"/>
      <c r="N214" s="35"/>
      <c r="O214" s="35"/>
      <c r="P214" s="35"/>
    </row>
    <row r="215" spans="1:16" ht="15" thickBot="1" x14ac:dyDescent="0.25">
      <c r="H215" s="46"/>
      <c r="M215" s="35"/>
      <c r="N215" s="35"/>
      <c r="O215" s="35"/>
      <c r="P215" s="35"/>
    </row>
    <row r="216" spans="1:16" ht="15.75" thickBot="1" x14ac:dyDescent="0.3">
      <c r="A216" s="37"/>
      <c r="B216" s="26" t="s">
        <v>267</v>
      </c>
      <c r="C216" s="26" t="s">
        <v>268</v>
      </c>
      <c r="E216" s="131" t="s">
        <v>443</v>
      </c>
      <c r="F216" s="126" t="s">
        <v>446</v>
      </c>
      <c r="G216" s="124" t="s">
        <v>447</v>
      </c>
      <c r="H216" s="124" t="s">
        <v>441</v>
      </c>
      <c r="I216" s="124" t="s">
        <v>617</v>
      </c>
      <c r="J216" s="124" t="s">
        <v>441</v>
      </c>
      <c r="M216" s="35"/>
      <c r="N216" s="35"/>
      <c r="O216" s="35"/>
      <c r="P216" s="35"/>
    </row>
    <row r="217" spans="1:16" x14ac:dyDescent="0.2">
      <c r="A217" s="173">
        <v>123</v>
      </c>
      <c r="B217" s="35" t="s">
        <v>165</v>
      </c>
      <c r="C217" s="29" t="s">
        <v>131</v>
      </c>
      <c r="E217" s="127" t="s">
        <v>444</v>
      </c>
      <c r="F217" s="125" t="s">
        <v>445</v>
      </c>
      <c r="G217" s="128" t="s">
        <v>450</v>
      </c>
      <c r="H217" s="129">
        <v>40470</v>
      </c>
      <c r="I217" s="128"/>
      <c r="J217" s="129"/>
      <c r="M217" s="35"/>
      <c r="N217" s="35"/>
      <c r="O217" s="35"/>
      <c r="P217" s="35"/>
    </row>
    <row r="218" spans="1:16" x14ac:dyDescent="0.2">
      <c r="A218" s="173">
        <v>24</v>
      </c>
      <c r="B218" s="35" t="s">
        <v>185</v>
      </c>
      <c r="C218" s="29" t="s">
        <v>275</v>
      </c>
      <c r="E218" s="130" t="s">
        <v>442</v>
      </c>
      <c r="F218" s="125" t="s">
        <v>448</v>
      </c>
      <c r="G218" s="128" t="s">
        <v>449</v>
      </c>
      <c r="H218" s="129">
        <v>42515</v>
      </c>
      <c r="I218" s="128" t="s">
        <v>451</v>
      </c>
      <c r="J218" s="129">
        <v>42515</v>
      </c>
      <c r="M218" s="35"/>
      <c r="N218" s="35"/>
      <c r="O218" s="35"/>
      <c r="P218" s="35"/>
    </row>
    <row r="219" spans="1:16" x14ac:dyDescent="0.2">
      <c r="A219" s="173">
        <v>23</v>
      </c>
      <c r="B219" s="35" t="s">
        <v>90</v>
      </c>
      <c r="C219" s="29" t="s">
        <v>136</v>
      </c>
      <c r="E219" s="130" t="s">
        <v>452</v>
      </c>
      <c r="F219" s="125" t="s">
        <v>453</v>
      </c>
      <c r="G219" s="128" t="s">
        <v>449</v>
      </c>
      <c r="H219" s="129">
        <v>42592</v>
      </c>
      <c r="I219" s="128" t="s">
        <v>454</v>
      </c>
      <c r="J219" s="129">
        <v>42592</v>
      </c>
      <c r="M219" s="35"/>
      <c r="N219" s="35"/>
      <c r="O219" s="35"/>
      <c r="P219" s="35"/>
    </row>
    <row r="220" spans="1:16" x14ac:dyDescent="0.2">
      <c r="A220" s="173">
        <v>3</v>
      </c>
      <c r="B220" s="25" t="s">
        <v>281</v>
      </c>
      <c r="C220" s="25" t="s">
        <v>282</v>
      </c>
      <c r="E220" s="130" t="s">
        <v>508</v>
      </c>
      <c r="F220" s="125" t="s">
        <v>509</v>
      </c>
      <c r="G220" s="128" t="s">
        <v>449</v>
      </c>
      <c r="H220" s="129">
        <v>42873</v>
      </c>
      <c r="I220" s="128" t="s">
        <v>609</v>
      </c>
      <c r="J220" s="129">
        <v>42873</v>
      </c>
      <c r="M220" s="35"/>
      <c r="N220" s="35"/>
      <c r="O220" s="35"/>
      <c r="P220" s="35"/>
    </row>
    <row r="221" spans="1:16" x14ac:dyDescent="0.2">
      <c r="A221" s="173">
        <v>8</v>
      </c>
      <c r="B221" s="35" t="s">
        <v>559</v>
      </c>
      <c r="C221" s="29" t="s">
        <v>560</v>
      </c>
      <c r="E221" s="130" t="s">
        <v>616</v>
      </c>
      <c r="F221" s="125" t="s">
        <v>621</v>
      </c>
      <c r="G221" s="128" t="s">
        <v>449</v>
      </c>
      <c r="H221" s="129">
        <v>42933</v>
      </c>
      <c r="I221" s="128" t="s">
        <v>451</v>
      </c>
      <c r="J221" s="129">
        <v>42933</v>
      </c>
      <c r="M221" s="35"/>
      <c r="N221" s="35"/>
      <c r="O221" s="35"/>
      <c r="P221" s="35"/>
    </row>
    <row r="222" spans="1:16" x14ac:dyDescent="0.2">
      <c r="A222" s="173">
        <v>128</v>
      </c>
      <c r="B222" s="25" t="s">
        <v>257</v>
      </c>
      <c r="C222" s="25" t="s">
        <v>258</v>
      </c>
      <c r="E222" s="25"/>
      <c r="M222" s="35"/>
      <c r="N222" s="35"/>
      <c r="O222" s="35"/>
      <c r="P222" s="35"/>
    </row>
    <row r="223" spans="1:16" x14ac:dyDescent="0.2">
      <c r="A223" s="173">
        <v>18</v>
      </c>
      <c r="B223" s="35" t="s">
        <v>366</v>
      </c>
      <c r="C223" s="29" t="s">
        <v>367</v>
      </c>
      <c r="E223" s="25"/>
      <c r="M223" s="35"/>
      <c r="N223" s="35"/>
      <c r="O223" s="35"/>
      <c r="P223" s="35"/>
    </row>
    <row r="224" spans="1:16" x14ac:dyDescent="0.2">
      <c r="A224" s="173">
        <v>9</v>
      </c>
      <c r="B224" s="36" t="s">
        <v>186</v>
      </c>
      <c r="C224" s="29" t="s">
        <v>106</v>
      </c>
      <c r="E224" s="25"/>
      <c r="M224" s="35"/>
      <c r="N224" s="35"/>
      <c r="O224" s="35"/>
      <c r="P224" s="35"/>
    </row>
    <row r="225" spans="1:16" x14ac:dyDescent="0.2">
      <c r="A225" s="173">
        <v>124</v>
      </c>
      <c r="B225" s="36" t="s">
        <v>69</v>
      </c>
      <c r="C225" s="29" t="s">
        <v>154</v>
      </c>
      <c r="E225" s="25"/>
      <c r="M225" s="35"/>
      <c r="N225" s="35"/>
      <c r="O225" s="35"/>
      <c r="P225" s="35"/>
    </row>
    <row r="226" spans="1:16" x14ac:dyDescent="0.2">
      <c r="A226" s="173">
        <v>125</v>
      </c>
      <c r="B226" s="36" t="s">
        <v>70</v>
      </c>
      <c r="C226" s="29" t="s">
        <v>155</v>
      </c>
      <c r="E226" s="25"/>
      <c r="M226" s="35"/>
      <c r="N226" s="35"/>
      <c r="O226" s="35"/>
      <c r="P226" s="35"/>
    </row>
    <row r="227" spans="1:16" x14ac:dyDescent="0.2">
      <c r="A227" s="173">
        <v>22</v>
      </c>
      <c r="B227" s="25" t="s">
        <v>264</v>
      </c>
      <c r="C227" s="25" t="s">
        <v>368</v>
      </c>
      <c r="E227" s="25"/>
      <c r="M227" s="35"/>
      <c r="N227" s="35"/>
      <c r="O227" s="35"/>
      <c r="P227" s="35"/>
    </row>
    <row r="228" spans="1:16" x14ac:dyDescent="0.2">
      <c r="A228" s="173">
        <v>6</v>
      </c>
      <c r="B228" s="35" t="s">
        <v>82</v>
      </c>
      <c r="C228" s="29" t="s">
        <v>104</v>
      </c>
      <c r="E228" s="25"/>
      <c r="M228" s="35"/>
      <c r="N228" s="35"/>
      <c r="O228" s="35"/>
      <c r="P228" s="35"/>
    </row>
    <row r="229" spans="1:16" x14ac:dyDescent="0.2">
      <c r="A229" s="173">
        <v>4</v>
      </c>
      <c r="B229" s="35" t="s">
        <v>134</v>
      </c>
      <c r="C229" s="29" t="s">
        <v>135</v>
      </c>
      <c r="E229" s="25"/>
      <c r="M229" s="35"/>
      <c r="N229" s="35"/>
      <c r="O229" s="35"/>
      <c r="P229" s="35"/>
    </row>
    <row r="230" spans="1:16" x14ac:dyDescent="0.2">
      <c r="A230" s="173">
        <v>7</v>
      </c>
      <c r="B230" s="36" t="s">
        <v>101</v>
      </c>
      <c r="C230" s="29" t="s">
        <v>105</v>
      </c>
      <c r="E230" s="25"/>
      <c r="M230" s="35"/>
      <c r="N230" s="35"/>
      <c r="O230" s="35"/>
      <c r="P230" s="35"/>
    </row>
    <row r="231" spans="1:16" x14ac:dyDescent="0.2">
      <c r="A231" s="173">
        <v>5</v>
      </c>
      <c r="B231" s="35" t="s">
        <v>83</v>
      </c>
      <c r="C231" s="29" t="s">
        <v>103</v>
      </c>
      <c r="E231" s="25"/>
      <c r="M231" s="35"/>
      <c r="N231" s="35"/>
      <c r="O231" s="35"/>
      <c r="P231" s="35"/>
    </row>
    <row r="232" spans="1:16" x14ac:dyDescent="0.2">
      <c r="A232" s="173">
        <v>38</v>
      </c>
      <c r="B232" s="35" t="s">
        <v>28</v>
      </c>
      <c r="C232" s="29" t="s">
        <v>115</v>
      </c>
      <c r="E232" s="25"/>
      <c r="M232" s="35"/>
      <c r="N232" s="35"/>
      <c r="O232" s="35"/>
      <c r="P232" s="35"/>
    </row>
    <row r="233" spans="1:16" x14ac:dyDescent="0.2">
      <c r="A233" s="173">
        <v>75</v>
      </c>
      <c r="B233" s="35" t="s">
        <v>589</v>
      </c>
      <c r="C233" s="29" t="s">
        <v>590</v>
      </c>
      <c r="E233" s="25"/>
      <c r="M233" s="35"/>
      <c r="N233" s="35"/>
      <c r="O233" s="35"/>
      <c r="P233" s="35"/>
    </row>
    <row r="234" spans="1:16" x14ac:dyDescent="0.2">
      <c r="A234" s="173">
        <v>111</v>
      </c>
      <c r="B234" s="35" t="s">
        <v>34</v>
      </c>
      <c r="C234" s="29" t="s">
        <v>151</v>
      </c>
      <c r="E234" s="25"/>
      <c r="M234" s="35"/>
      <c r="N234" s="35"/>
      <c r="O234" s="35"/>
      <c r="P234" s="35"/>
    </row>
    <row r="235" spans="1:16" x14ac:dyDescent="0.2">
      <c r="A235" s="173">
        <v>62</v>
      </c>
      <c r="B235" s="174" t="s">
        <v>581</v>
      </c>
      <c r="C235" s="29" t="s">
        <v>582</v>
      </c>
      <c r="E235" s="25"/>
      <c r="M235" s="35"/>
      <c r="N235" s="35"/>
      <c r="O235" s="35"/>
      <c r="P235" s="35"/>
    </row>
    <row r="236" spans="1:16" x14ac:dyDescent="0.2">
      <c r="A236" s="173">
        <v>16</v>
      </c>
      <c r="B236" s="35" t="s">
        <v>75</v>
      </c>
      <c r="C236" s="29" t="s">
        <v>211</v>
      </c>
      <c r="E236" s="25"/>
      <c r="M236" s="35"/>
      <c r="N236" s="35"/>
      <c r="O236" s="35"/>
      <c r="P236" s="35"/>
    </row>
    <row r="237" spans="1:16" x14ac:dyDescent="0.2">
      <c r="A237" s="173">
        <v>17</v>
      </c>
      <c r="B237" s="35" t="s">
        <v>76</v>
      </c>
      <c r="C237" s="29" t="s">
        <v>212</v>
      </c>
      <c r="E237" s="25"/>
      <c r="M237" s="35"/>
      <c r="N237" s="35"/>
      <c r="O237" s="35"/>
      <c r="P237" s="35"/>
    </row>
    <row r="238" spans="1:16" x14ac:dyDescent="0.2">
      <c r="A238" s="173">
        <v>37</v>
      </c>
      <c r="B238" s="35" t="s">
        <v>287</v>
      </c>
      <c r="C238" s="29" t="s">
        <v>288</v>
      </c>
      <c r="E238" s="25"/>
      <c r="M238" s="35"/>
      <c r="N238" s="35"/>
      <c r="O238" s="35"/>
      <c r="P238" s="35"/>
    </row>
    <row r="239" spans="1:16" x14ac:dyDescent="0.2">
      <c r="A239" s="173">
        <v>122</v>
      </c>
      <c r="B239" s="25" t="s">
        <v>309</v>
      </c>
      <c r="C239" s="25" t="s">
        <v>310</v>
      </c>
      <c r="E239" s="25"/>
      <c r="M239" s="35"/>
      <c r="N239" s="35"/>
      <c r="O239" s="35"/>
      <c r="P239" s="35"/>
    </row>
    <row r="240" spans="1:16" x14ac:dyDescent="0.2">
      <c r="A240" s="173">
        <v>66</v>
      </c>
      <c r="B240" s="174" t="s">
        <v>583</v>
      </c>
      <c r="C240" s="29" t="s">
        <v>584</v>
      </c>
      <c r="E240" s="25"/>
      <c r="M240" s="35"/>
      <c r="N240" s="35"/>
      <c r="O240" s="35"/>
      <c r="P240" s="35"/>
    </row>
    <row r="241" spans="1:16" x14ac:dyDescent="0.2">
      <c r="A241" s="173">
        <v>65</v>
      </c>
      <c r="B241" s="35" t="s">
        <v>205</v>
      </c>
      <c r="C241" s="29" t="s">
        <v>332</v>
      </c>
      <c r="E241" s="25"/>
      <c r="M241" s="35"/>
      <c r="N241" s="35"/>
      <c r="O241" s="35"/>
      <c r="P241" s="35"/>
    </row>
    <row r="242" spans="1:16" x14ac:dyDescent="0.2">
      <c r="A242" s="173">
        <v>63</v>
      </c>
      <c r="B242" s="35" t="s">
        <v>204</v>
      </c>
      <c r="C242" s="29" t="s">
        <v>331</v>
      </c>
      <c r="E242" s="25"/>
      <c r="M242" s="35"/>
      <c r="N242" s="35"/>
      <c r="O242" s="35"/>
      <c r="P242" s="35"/>
    </row>
    <row r="243" spans="1:16" x14ac:dyDescent="0.2">
      <c r="A243" s="173">
        <v>64</v>
      </c>
      <c r="B243" s="35" t="s">
        <v>206</v>
      </c>
      <c r="C243" s="29" t="s">
        <v>125</v>
      </c>
      <c r="E243" s="25"/>
      <c r="M243" s="35"/>
      <c r="N243" s="35"/>
      <c r="O243" s="35"/>
      <c r="P243" s="35"/>
    </row>
    <row r="244" spans="1:16" x14ac:dyDescent="0.2">
      <c r="A244" s="173">
        <v>119</v>
      </c>
      <c r="B244" s="35" t="s">
        <v>280</v>
      </c>
      <c r="C244" s="29" t="s">
        <v>152</v>
      </c>
      <c r="E244" s="25"/>
      <c r="M244" s="35"/>
      <c r="N244" s="35"/>
      <c r="O244" s="35"/>
      <c r="P244" s="35"/>
    </row>
    <row r="245" spans="1:16" x14ac:dyDescent="0.2">
      <c r="A245" s="173">
        <v>15</v>
      </c>
      <c r="B245" s="35" t="s">
        <v>561</v>
      </c>
      <c r="C245" s="29" t="s">
        <v>562</v>
      </c>
      <c r="E245" s="25"/>
      <c r="M245" s="35"/>
      <c r="N245" s="35"/>
      <c r="O245" s="35"/>
      <c r="P245" s="35"/>
    </row>
    <row r="246" spans="1:16" x14ac:dyDescent="0.2">
      <c r="A246" s="173">
        <v>110</v>
      </c>
      <c r="B246" s="35" t="s">
        <v>92</v>
      </c>
      <c r="C246" s="29" t="s">
        <v>150</v>
      </c>
      <c r="E246" s="25"/>
      <c r="M246" s="35"/>
      <c r="N246" s="35"/>
      <c r="O246" s="35"/>
      <c r="P246" s="35"/>
    </row>
    <row r="247" spans="1:16" x14ac:dyDescent="0.2">
      <c r="A247" s="173">
        <v>115</v>
      </c>
      <c r="B247" s="174" t="s">
        <v>21</v>
      </c>
      <c r="C247" s="29" t="s">
        <v>130</v>
      </c>
      <c r="E247" s="25"/>
      <c r="M247" s="35"/>
      <c r="N247" s="35"/>
      <c r="O247" s="35"/>
      <c r="P247" s="35"/>
    </row>
    <row r="248" spans="1:16" x14ac:dyDescent="0.2">
      <c r="A248" s="173">
        <v>25</v>
      </c>
      <c r="B248" s="174" t="s">
        <v>18</v>
      </c>
      <c r="C248" s="29" t="s">
        <v>111</v>
      </c>
      <c r="E248" s="25"/>
      <c r="M248" s="35"/>
      <c r="N248" s="35"/>
      <c r="O248" s="35"/>
      <c r="P248" s="35"/>
    </row>
    <row r="249" spans="1:16" x14ac:dyDescent="0.2">
      <c r="A249" s="173">
        <v>27</v>
      </c>
      <c r="B249" s="25" t="s">
        <v>565</v>
      </c>
      <c r="C249" s="25" t="s">
        <v>566</v>
      </c>
      <c r="E249" s="25"/>
      <c r="M249" s="35"/>
      <c r="N249" s="35"/>
      <c r="O249" s="35"/>
      <c r="P249" s="35"/>
    </row>
    <row r="250" spans="1:16" x14ac:dyDescent="0.2">
      <c r="A250" s="173">
        <v>29</v>
      </c>
      <c r="B250" s="35" t="s">
        <v>567</v>
      </c>
      <c r="C250" s="29" t="s">
        <v>568</v>
      </c>
      <c r="E250" s="25"/>
      <c r="M250" s="35"/>
      <c r="N250" s="35"/>
      <c r="O250" s="35"/>
      <c r="P250" s="35"/>
    </row>
    <row r="251" spans="1:16" x14ac:dyDescent="0.2">
      <c r="A251" s="173">
        <v>21</v>
      </c>
      <c r="B251" s="35" t="s">
        <v>563</v>
      </c>
      <c r="C251" s="29" t="s">
        <v>564</v>
      </c>
      <c r="E251" s="25"/>
      <c r="M251" s="35"/>
      <c r="N251" s="35"/>
      <c r="O251" s="35"/>
      <c r="P251" s="35"/>
    </row>
    <row r="252" spans="1:16" x14ac:dyDescent="0.2">
      <c r="A252" s="173">
        <v>12</v>
      </c>
      <c r="B252" s="174" t="s">
        <v>68</v>
      </c>
      <c r="C252" s="29" t="s">
        <v>108</v>
      </c>
      <c r="E252" s="25"/>
      <c r="M252" s="35"/>
      <c r="N252" s="35"/>
      <c r="O252" s="35"/>
      <c r="P252" s="35"/>
    </row>
    <row r="253" spans="1:16" x14ac:dyDescent="0.2">
      <c r="A253" s="173">
        <v>11</v>
      </c>
      <c r="B253" s="35" t="s">
        <v>87</v>
      </c>
      <c r="C253" s="29" t="s">
        <v>107</v>
      </c>
      <c r="E253" s="25"/>
      <c r="M253" s="35"/>
      <c r="N253" s="35"/>
      <c r="O253" s="35"/>
      <c r="P253" s="35"/>
    </row>
    <row r="254" spans="1:16" x14ac:dyDescent="0.2">
      <c r="A254" s="173">
        <v>10</v>
      </c>
      <c r="B254" s="174" t="s">
        <v>198</v>
      </c>
      <c r="C254" s="36" t="s">
        <v>199</v>
      </c>
      <c r="E254" s="25"/>
      <c r="M254" s="35"/>
      <c r="N254" s="35"/>
      <c r="O254" s="35"/>
      <c r="P254" s="35"/>
    </row>
    <row r="255" spans="1:16" x14ac:dyDescent="0.2">
      <c r="A255" s="173">
        <v>30</v>
      </c>
      <c r="B255" s="35" t="s">
        <v>39</v>
      </c>
      <c r="C255" s="29" t="s">
        <v>300</v>
      </c>
      <c r="E255" s="25"/>
      <c r="M255" s="35"/>
      <c r="N255" s="35"/>
      <c r="O255" s="35"/>
      <c r="P255" s="35"/>
    </row>
    <row r="256" spans="1:16" x14ac:dyDescent="0.2">
      <c r="A256" s="173">
        <v>61</v>
      </c>
      <c r="B256" s="35" t="s">
        <v>203</v>
      </c>
      <c r="C256" s="29" t="s">
        <v>214</v>
      </c>
      <c r="E256" s="25"/>
      <c r="M256" s="35"/>
      <c r="N256" s="35"/>
      <c r="O256" s="35"/>
      <c r="P256" s="35"/>
    </row>
    <row r="257" spans="1:16" x14ac:dyDescent="0.2">
      <c r="A257" s="173">
        <v>88</v>
      </c>
      <c r="B257" s="174" t="s">
        <v>11</v>
      </c>
      <c r="C257" s="29" t="s">
        <v>94</v>
      </c>
      <c r="E257" s="25"/>
      <c r="M257" s="35"/>
      <c r="N257" s="35"/>
      <c r="O257" s="35"/>
      <c r="P257" s="35"/>
    </row>
    <row r="258" spans="1:16" x14ac:dyDescent="0.2">
      <c r="A258" s="173">
        <v>36</v>
      </c>
      <c r="B258" s="35" t="s">
        <v>86</v>
      </c>
      <c r="C258" s="29" t="s">
        <v>85</v>
      </c>
      <c r="E258" s="25"/>
      <c r="M258" s="35"/>
      <c r="N258" s="35"/>
      <c r="O258" s="35"/>
      <c r="P258" s="35"/>
    </row>
    <row r="259" spans="1:16" x14ac:dyDescent="0.2">
      <c r="A259" s="173">
        <v>31</v>
      </c>
      <c r="B259" s="35" t="s">
        <v>569</v>
      </c>
      <c r="C259" s="29" t="s">
        <v>570</v>
      </c>
      <c r="E259" s="25"/>
      <c r="M259" s="35"/>
      <c r="N259" s="35"/>
      <c r="O259" s="35"/>
      <c r="P259" s="35"/>
    </row>
    <row r="260" spans="1:16" x14ac:dyDescent="0.2">
      <c r="A260" s="173">
        <v>14</v>
      </c>
      <c r="B260" s="174" t="s">
        <v>14</v>
      </c>
      <c r="C260" s="29" t="s">
        <v>251</v>
      </c>
      <c r="E260" s="25"/>
      <c r="M260" s="35"/>
      <c r="N260" s="35"/>
      <c r="O260" s="35"/>
      <c r="P260" s="35"/>
    </row>
    <row r="261" spans="1:16" x14ac:dyDescent="0.2">
      <c r="A261" s="173">
        <v>113</v>
      </c>
      <c r="B261" s="25" t="s">
        <v>221</v>
      </c>
      <c r="C261" s="25" t="s">
        <v>222</v>
      </c>
      <c r="E261" s="25"/>
      <c r="M261" s="35"/>
      <c r="N261" s="35"/>
      <c r="O261" s="35"/>
      <c r="P261" s="35"/>
    </row>
    <row r="262" spans="1:16" x14ac:dyDescent="0.2">
      <c r="A262" s="173">
        <v>40</v>
      </c>
      <c r="B262" s="35" t="s">
        <v>38</v>
      </c>
      <c r="C262" s="29" t="s">
        <v>117</v>
      </c>
      <c r="E262" s="25"/>
      <c r="M262" s="35"/>
      <c r="N262" s="35"/>
      <c r="O262" s="35"/>
      <c r="P262" s="35"/>
    </row>
    <row r="263" spans="1:16" x14ac:dyDescent="0.2">
      <c r="A263" s="173">
        <v>121</v>
      </c>
      <c r="B263" s="35" t="s">
        <v>35</v>
      </c>
      <c r="C263" s="29" t="s">
        <v>153</v>
      </c>
      <c r="E263" s="25"/>
      <c r="M263" s="35"/>
      <c r="N263" s="35"/>
      <c r="O263" s="35"/>
      <c r="P263" s="35"/>
    </row>
    <row r="264" spans="1:16" x14ac:dyDescent="0.2">
      <c r="A264" s="173">
        <v>33</v>
      </c>
      <c r="B264" s="36" t="s">
        <v>571</v>
      </c>
      <c r="C264" s="29" t="s">
        <v>572</v>
      </c>
      <c r="E264" s="25"/>
      <c r="M264" s="35"/>
      <c r="N264" s="35"/>
      <c r="O264" s="35"/>
      <c r="P264" s="35"/>
    </row>
    <row r="265" spans="1:16" x14ac:dyDescent="0.2">
      <c r="A265" s="173">
        <v>56</v>
      </c>
      <c r="B265" s="35" t="s">
        <v>23</v>
      </c>
      <c r="C265" s="29" t="s">
        <v>122</v>
      </c>
      <c r="E265" s="25"/>
      <c r="M265" s="35"/>
      <c r="N265" s="35"/>
      <c r="O265" s="35"/>
      <c r="P265" s="35"/>
    </row>
    <row r="266" spans="1:16" x14ac:dyDescent="0.2">
      <c r="A266" s="173">
        <v>57</v>
      </c>
      <c r="B266" s="35" t="s">
        <v>577</v>
      </c>
      <c r="C266" s="29" t="s">
        <v>578</v>
      </c>
      <c r="E266" s="25"/>
      <c r="M266" s="35"/>
      <c r="N266" s="35"/>
      <c r="O266" s="35"/>
      <c r="P266" s="35"/>
    </row>
    <row r="267" spans="1:16" x14ac:dyDescent="0.2">
      <c r="A267" s="173">
        <v>58</v>
      </c>
      <c r="B267" s="174" t="s">
        <v>579</v>
      </c>
      <c r="C267" s="29" t="s">
        <v>580</v>
      </c>
      <c r="E267" s="25"/>
      <c r="M267" s="35"/>
      <c r="N267" s="35"/>
      <c r="O267" s="35"/>
      <c r="P267" s="35"/>
    </row>
    <row r="268" spans="1:16" x14ac:dyDescent="0.2">
      <c r="A268" s="173">
        <v>67</v>
      </c>
      <c r="B268" s="35" t="s">
        <v>79</v>
      </c>
      <c r="C268" s="29" t="s">
        <v>126</v>
      </c>
      <c r="E268" s="25"/>
      <c r="M268" s="35"/>
      <c r="N268" s="35"/>
      <c r="O268" s="35"/>
      <c r="P268" s="35"/>
    </row>
    <row r="269" spans="1:16" x14ac:dyDescent="0.2">
      <c r="A269" s="173">
        <v>69</v>
      </c>
      <c r="B269" s="174" t="s">
        <v>335</v>
      </c>
      <c r="C269" s="29" t="s">
        <v>336</v>
      </c>
      <c r="E269" s="25"/>
      <c r="M269" s="35"/>
      <c r="N269" s="35"/>
      <c r="O269" s="35"/>
      <c r="P269" s="35"/>
    </row>
    <row r="270" spans="1:16" x14ac:dyDescent="0.2">
      <c r="A270" s="173">
        <v>68</v>
      </c>
      <c r="B270" s="174" t="s">
        <v>100</v>
      </c>
      <c r="C270" s="29" t="s">
        <v>138</v>
      </c>
      <c r="E270" s="25"/>
      <c r="M270" s="35"/>
      <c r="N270" s="35"/>
      <c r="O270" s="35"/>
      <c r="P270" s="35"/>
    </row>
    <row r="271" spans="1:16" x14ac:dyDescent="0.2">
      <c r="A271" s="173">
        <v>59</v>
      </c>
      <c r="B271" s="174" t="s">
        <v>19</v>
      </c>
      <c r="C271" s="29" t="s">
        <v>123</v>
      </c>
      <c r="E271" s="25"/>
      <c r="M271" s="35"/>
      <c r="N271" s="35"/>
      <c r="O271" s="35"/>
      <c r="P271" s="35"/>
    </row>
    <row r="272" spans="1:16" x14ac:dyDescent="0.2">
      <c r="A272" s="173">
        <v>52</v>
      </c>
      <c r="B272" s="36" t="s">
        <v>84</v>
      </c>
      <c r="C272" s="29" t="s">
        <v>120</v>
      </c>
      <c r="E272" s="25"/>
      <c r="M272" s="35"/>
      <c r="N272" s="35"/>
      <c r="O272" s="35"/>
      <c r="P272" s="35"/>
    </row>
    <row r="273" spans="1:16" x14ac:dyDescent="0.2">
      <c r="A273" s="173">
        <v>53</v>
      </c>
      <c r="B273" s="35" t="s">
        <v>81</v>
      </c>
      <c r="C273" s="29" t="s">
        <v>121</v>
      </c>
      <c r="E273" s="25"/>
      <c r="M273" s="35"/>
      <c r="N273" s="35"/>
      <c r="O273" s="35"/>
      <c r="P273" s="35"/>
    </row>
    <row r="274" spans="1:16" x14ac:dyDescent="0.2">
      <c r="A274" s="173">
        <v>28</v>
      </c>
      <c r="B274" s="35" t="s">
        <v>72</v>
      </c>
      <c r="C274" s="29" t="s">
        <v>113</v>
      </c>
      <c r="E274" s="25"/>
      <c r="M274" s="35"/>
      <c r="N274" s="35"/>
      <c r="O274" s="35"/>
      <c r="P274" s="35"/>
    </row>
    <row r="275" spans="1:16" x14ac:dyDescent="0.2">
      <c r="A275" s="173">
        <v>60</v>
      </c>
      <c r="B275" s="35" t="s">
        <v>24</v>
      </c>
      <c r="C275" s="29" t="s">
        <v>124</v>
      </c>
      <c r="E275" s="25"/>
      <c r="M275" s="35"/>
      <c r="N275" s="35"/>
      <c r="O275" s="35"/>
      <c r="P275" s="35"/>
    </row>
    <row r="276" spans="1:16" x14ac:dyDescent="0.2">
      <c r="A276" s="173">
        <v>2</v>
      </c>
      <c r="B276" s="36" t="s">
        <v>557</v>
      </c>
      <c r="C276" s="29" t="s">
        <v>558</v>
      </c>
      <c r="E276" s="25"/>
      <c r="M276" s="35"/>
      <c r="N276" s="35"/>
      <c r="O276" s="35"/>
      <c r="P276" s="35"/>
    </row>
    <row r="277" spans="1:16" x14ac:dyDescent="0.2">
      <c r="A277" s="173">
        <v>93</v>
      </c>
      <c r="B277" s="35" t="s">
        <v>71</v>
      </c>
      <c r="C277" s="29" t="s">
        <v>143</v>
      </c>
      <c r="E277" s="25"/>
      <c r="M277" s="35"/>
      <c r="N277" s="35"/>
      <c r="O277" s="35"/>
      <c r="P277" s="35"/>
    </row>
    <row r="278" spans="1:16" x14ac:dyDescent="0.2">
      <c r="A278" s="173">
        <v>94</v>
      </c>
      <c r="B278" s="35" t="s">
        <v>77</v>
      </c>
      <c r="C278" s="29" t="s">
        <v>144</v>
      </c>
      <c r="E278" s="25"/>
      <c r="M278" s="35"/>
      <c r="N278" s="35"/>
      <c r="O278" s="35"/>
      <c r="P278" s="35"/>
    </row>
    <row r="279" spans="1:16" x14ac:dyDescent="0.2">
      <c r="A279" s="173">
        <v>35</v>
      </c>
      <c r="B279" s="35" t="s">
        <v>455</v>
      </c>
      <c r="C279" s="29" t="s">
        <v>456</v>
      </c>
      <c r="E279" s="25"/>
      <c r="M279" s="35"/>
      <c r="N279" s="35"/>
      <c r="O279" s="35"/>
      <c r="P279" s="35"/>
    </row>
    <row r="280" spans="1:16" x14ac:dyDescent="0.2">
      <c r="A280" s="173">
        <v>70</v>
      </c>
      <c r="B280" s="35" t="s">
        <v>26</v>
      </c>
      <c r="C280" s="29" t="s">
        <v>127</v>
      </c>
      <c r="E280" s="25"/>
      <c r="M280" s="35"/>
      <c r="N280" s="35"/>
      <c r="O280" s="35"/>
      <c r="P280" s="35"/>
    </row>
    <row r="281" spans="1:16" x14ac:dyDescent="0.2">
      <c r="A281" s="173">
        <v>42</v>
      </c>
      <c r="B281" s="174" t="s">
        <v>17</v>
      </c>
      <c r="C281" s="29" t="s">
        <v>118</v>
      </c>
      <c r="E281" s="25"/>
      <c r="M281" s="35"/>
      <c r="N281" s="35"/>
      <c r="O281" s="35"/>
      <c r="P281" s="35"/>
    </row>
    <row r="282" spans="1:16" x14ac:dyDescent="0.2">
      <c r="A282" s="173">
        <v>72</v>
      </c>
      <c r="B282" s="35" t="s">
        <v>587</v>
      </c>
      <c r="C282" s="29" t="s">
        <v>588</v>
      </c>
      <c r="E282" s="25"/>
      <c r="M282" s="35"/>
      <c r="N282" s="35"/>
      <c r="O282" s="35"/>
      <c r="P282" s="35"/>
    </row>
    <row r="283" spans="1:16" x14ac:dyDescent="0.2">
      <c r="A283" s="173">
        <v>71</v>
      </c>
      <c r="B283" s="35" t="s">
        <v>585</v>
      </c>
      <c r="C283" s="29" t="s">
        <v>586</v>
      </c>
      <c r="E283" s="25"/>
      <c r="M283" s="35"/>
      <c r="N283" s="35"/>
      <c r="O283" s="35"/>
      <c r="P283" s="35"/>
    </row>
    <row r="284" spans="1:16" x14ac:dyDescent="0.2">
      <c r="A284" s="173">
        <v>78</v>
      </c>
      <c r="B284" s="35" t="s">
        <v>593</v>
      </c>
      <c r="C284" s="29" t="s">
        <v>594</v>
      </c>
      <c r="E284" s="25"/>
      <c r="M284" s="35"/>
      <c r="N284" s="35"/>
      <c r="O284" s="35"/>
      <c r="P284" s="35"/>
    </row>
    <row r="285" spans="1:16" x14ac:dyDescent="0.2">
      <c r="A285" s="173">
        <v>54</v>
      </c>
      <c r="B285" s="35" t="s">
        <v>208</v>
      </c>
      <c r="C285" s="29" t="s">
        <v>210</v>
      </c>
      <c r="E285" s="25"/>
      <c r="M285" s="35"/>
      <c r="N285" s="35"/>
      <c r="O285" s="35"/>
      <c r="P285" s="35"/>
    </row>
    <row r="286" spans="1:16" x14ac:dyDescent="0.2">
      <c r="A286" s="173">
        <v>55</v>
      </c>
      <c r="B286" s="35" t="s">
        <v>207</v>
      </c>
      <c r="C286" s="29" t="s">
        <v>209</v>
      </c>
      <c r="E286" s="25"/>
      <c r="M286" s="35"/>
      <c r="N286" s="35"/>
      <c r="O286" s="35"/>
      <c r="P286" s="35"/>
    </row>
    <row r="287" spans="1:16" x14ac:dyDescent="0.2">
      <c r="A287" s="173">
        <v>79</v>
      </c>
      <c r="B287" s="25" t="s">
        <v>259</v>
      </c>
      <c r="C287" s="25" t="s">
        <v>260</v>
      </c>
      <c r="E287" s="25"/>
      <c r="M287" s="35"/>
      <c r="N287" s="35"/>
      <c r="O287" s="35"/>
      <c r="P287" s="35"/>
    </row>
    <row r="288" spans="1:16" x14ac:dyDescent="0.2">
      <c r="A288" s="173">
        <v>80</v>
      </c>
      <c r="B288" s="35" t="s">
        <v>31</v>
      </c>
      <c r="C288" s="29" t="s">
        <v>142</v>
      </c>
      <c r="E288" s="25"/>
      <c r="M288" s="35"/>
      <c r="N288" s="35"/>
      <c r="O288" s="35"/>
      <c r="P288" s="35"/>
    </row>
    <row r="289" spans="1:16" x14ac:dyDescent="0.2">
      <c r="A289" s="173">
        <v>26</v>
      </c>
      <c r="B289" s="35" t="s">
        <v>73</v>
      </c>
      <c r="C289" s="29" t="s">
        <v>112</v>
      </c>
      <c r="E289" s="25"/>
      <c r="M289" s="35"/>
      <c r="N289" s="35"/>
      <c r="O289" s="35"/>
      <c r="P289" s="35"/>
    </row>
    <row r="290" spans="1:16" x14ac:dyDescent="0.2">
      <c r="A290" s="173">
        <v>118</v>
      </c>
      <c r="B290" s="25" t="s">
        <v>289</v>
      </c>
      <c r="C290" s="25" t="s">
        <v>290</v>
      </c>
      <c r="E290" s="25"/>
      <c r="M290" s="35"/>
      <c r="N290" s="35"/>
      <c r="O290" s="35"/>
      <c r="P290" s="35"/>
    </row>
    <row r="291" spans="1:16" x14ac:dyDescent="0.2">
      <c r="A291" s="173">
        <v>81</v>
      </c>
      <c r="B291" s="36" t="s">
        <v>22</v>
      </c>
      <c r="C291" s="29" t="s">
        <v>128</v>
      </c>
      <c r="E291" s="25"/>
      <c r="M291" s="35"/>
      <c r="N291" s="35"/>
      <c r="O291" s="35"/>
      <c r="P291" s="35"/>
    </row>
    <row r="292" spans="1:16" x14ac:dyDescent="0.2">
      <c r="A292" s="173">
        <v>82</v>
      </c>
      <c r="B292" s="35" t="s">
        <v>595</v>
      </c>
      <c r="C292" s="29" t="s">
        <v>596</v>
      </c>
      <c r="E292" s="25"/>
      <c r="M292" s="35"/>
      <c r="N292" s="35"/>
      <c r="O292" s="35"/>
      <c r="P292" s="35"/>
    </row>
    <row r="293" spans="1:16" x14ac:dyDescent="0.2">
      <c r="A293" s="173">
        <v>96</v>
      </c>
      <c r="B293" s="35" t="s">
        <v>602</v>
      </c>
      <c r="C293" s="29" t="s">
        <v>603</v>
      </c>
      <c r="E293" s="25"/>
      <c r="M293" s="35"/>
      <c r="N293" s="35"/>
      <c r="O293" s="35"/>
      <c r="P293" s="35"/>
    </row>
    <row r="294" spans="1:16" x14ac:dyDescent="0.2">
      <c r="A294" s="173">
        <v>84</v>
      </c>
      <c r="B294" s="36" t="s">
        <v>412</v>
      </c>
      <c r="C294" s="29" t="s">
        <v>414</v>
      </c>
      <c r="E294" s="25"/>
      <c r="M294" s="35"/>
      <c r="N294" s="35"/>
      <c r="O294" s="35"/>
      <c r="P294" s="35"/>
    </row>
    <row r="295" spans="1:16" x14ac:dyDescent="0.2">
      <c r="A295" s="173">
        <v>83</v>
      </c>
      <c r="B295" s="36" t="s">
        <v>411</v>
      </c>
      <c r="C295" s="29" t="s">
        <v>413</v>
      </c>
      <c r="E295" s="25"/>
      <c r="M295" s="35"/>
      <c r="N295" s="35"/>
      <c r="O295" s="35"/>
      <c r="P295" s="35"/>
    </row>
    <row r="296" spans="1:16" x14ac:dyDescent="0.2">
      <c r="A296" s="173">
        <v>1</v>
      </c>
      <c r="B296" s="35" t="s">
        <v>27</v>
      </c>
      <c r="C296" s="29" t="s">
        <v>102</v>
      </c>
      <c r="E296" s="25"/>
      <c r="M296" s="35"/>
      <c r="N296" s="35"/>
      <c r="O296" s="35"/>
      <c r="P296" s="35"/>
    </row>
    <row r="297" spans="1:16" x14ac:dyDescent="0.2">
      <c r="A297" s="173">
        <v>85</v>
      </c>
      <c r="B297" s="25" t="s">
        <v>597</v>
      </c>
      <c r="C297" s="25" t="s">
        <v>597</v>
      </c>
      <c r="E297" s="25"/>
      <c r="M297" s="35"/>
      <c r="N297" s="35"/>
      <c r="O297" s="35"/>
      <c r="P297" s="35"/>
    </row>
    <row r="298" spans="1:16" x14ac:dyDescent="0.2">
      <c r="A298" s="173">
        <v>87</v>
      </c>
      <c r="B298" s="36" t="s">
        <v>416</v>
      </c>
      <c r="C298" s="29" t="s">
        <v>418</v>
      </c>
      <c r="E298" s="25"/>
      <c r="M298" s="35"/>
      <c r="N298" s="35"/>
      <c r="O298" s="35"/>
      <c r="P298" s="35"/>
    </row>
    <row r="299" spans="1:16" x14ac:dyDescent="0.2">
      <c r="A299" s="173">
        <v>86</v>
      </c>
      <c r="B299" s="36" t="s">
        <v>415</v>
      </c>
      <c r="C299" s="29" t="s">
        <v>417</v>
      </c>
      <c r="E299" s="25"/>
      <c r="M299" s="35"/>
      <c r="N299" s="35"/>
      <c r="O299" s="35"/>
      <c r="P299" s="35"/>
    </row>
    <row r="300" spans="1:16" x14ac:dyDescent="0.2">
      <c r="A300" s="173">
        <v>89</v>
      </c>
      <c r="B300" s="35" t="s">
        <v>598</v>
      </c>
      <c r="C300" s="29" t="s">
        <v>599</v>
      </c>
      <c r="E300" s="25"/>
      <c r="M300" s="35"/>
      <c r="N300" s="35"/>
      <c r="O300" s="35"/>
      <c r="P300" s="35"/>
    </row>
    <row r="301" spans="1:16" x14ac:dyDescent="0.2">
      <c r="A301" s="173">
        <v>90</v>
      </c>
      <c r="B301" s="174" t="s">
        <v>65</v>
      </c>
      <c r="C301" s="29" t="s">
        <v>129</v>
      </c>
      <c r="E301" s="25"/>
      <c r="M301" s="35"/>
      <c r="N301" s="35"/>
      <c r="O301" s="35"/>
      <c r="P301" s="35"/>
    </row>
    <row r="302" spans="1:16" x14ac:dyDescent="0.2">
      <c r="A302" s="173">
        <v>77</v>
      </c>
      <c r="B302" s="35" t="s">
        <v>32</v>
      </c>
      <c r="C302" s="29" t="s">
        <v>141</v>
      </c>
      <c r="E302" s="25"/>
      <c r="M302" s="35"/>
      <c r="N302" s="35"/>
      <c r="O302" s="35"/>
      <c r="P302" s="35"/>
    </row>
    <row r="303" spans="1:16" x14ac:dyDescent="0.2">
      <c r="A303" s="173">
        <v>91</v>
      </c>
      <c r="B303" s="174" t="s">
        <v>20</v>
      </c>
      <c r="C303" s="29" t="s">
        <v>20</v>
      </c>
      <c r="E303" s="25"/>
      <c r="M303" s="35"/>
      <c r="N303" s="35"/>
      <c r="O303" s="35"/>
      <c r="P303" s="35"/>
    </row>
    <row r="304" spans="1:16" x14ac:dyDescent="0.2">
      <c r="A304" s="173">
        <v>92</v>
      </c>
      <c r="B304" s="35" t="s">
        <v>600</v>
      </c>
      <c r="C304" s="29" t="s">
        <v>601</v>
      </c>
      <c r="E304" s="25"/>
      <c r="M304" s="35"/>
      <c r="N304" s="35"/>
      <c r="O304" s="35"/>
      <c r="P304" s="35"/>
    </row>
    <row r="305" spans="1:16" x14ac:dyDescent="0.2">
      <c r="A305" s="173">
        <v>34</v>
      </c>
      <c r="B305" s="35" t="s">
        <v>80</v>
      </c>
      <c r="C305" s="29" t="s">
        <v>114</v>
      </c>
      <c r="E305" s="25"/>
      <c r="M305" s="35"/>
      <c r="N305" s="35"/>
      <c r="O305" s="35"/>
      <c r="P305" s="35"/>
    </row>
    <row r="306" spans="1:16" x14ac:dyDescent="0.2">
      <c r="A306" s="173">
        <v>97</v>
      </c>
      <c r="B306" s="35" t="s">
        <v>604</v>
      </c>
      <c r="C306" s="29" t="s">
        <v>605</v>
      </c>
      <c r="E306" s="25"/>
      <c r="M306" s="35"/>
      <c r="N306" s="35"/>
      <c r="O306" s="35"/>
      <c r="P306" s="35"/>
    </row>
    <row r="307" spans="1:16" x14ac:dyDescent="0.2">
      <c r="A307" s="173">
        <v>95</v>
      </c>
      <c r="B307" s="35" t="s">
        <v>215</v>
      </c>
      <c r="C307" s="29" t="s">
        <v>216</v>
      </c>
      <c r="E307" s="25"/>
      <c r="M307" s="35"/>
      <c r="N307" s="35"/>
      <c r="O307" s="35"/>
      <c r="P307" s="35"/>
    </row>
    <row r="308" spans="1:16" x14ac:dyDescent="0.2">
      <c r="A308" s="173">
        <v>98</v>
      </c>
      <c r="B308" s="35" t="s">
        <v>606</v>
      </c>
      <c r="C308" s="29" t="s">
        <v>607</v>
      </c>
      <c r="E308" s="25"/>
      <c r="M308" s="35"/>
      <c r="N308" s="35"/>
      <c r="O308" s="35"/>
      <c r="P308" s="35"/>
    </row>
    <row r="309" spans="1:16" x14ac:dyDescent="0.2">
      <c r="A309" s="173">
        <v>106</v>
      </c>
      <c r="B309" s="25" t="s">
        <v>265</v>
      </c>
      <c r="C309" s="25" t="s">
        <v>266</v>
      </c>
      <c r="E309" s="25"/>
      <c r="M309" s="35"/>
      <c r="N309" s="35"/>
      <c r="O309" s="35"/>
      <c r="P309" s="35"/>
    </row>
    <row r="310" spans="1:16" x14ac:dyDescent="0.2">
      <c r="A310" s="173">
        <v>99</v>
      </c>
      <c r="B310" s="35" t="s">
        <v>156</v>
      </c>
      <c r="C310" s="29" t="s">
        <v>145</v>
      </c>
      <c r="E310" s="25"/>
      <c r="M310" s="35"/>
      <c r="N310" s="35"/>
      <c r="O310" s="35"/>
      <c r="P310" s="35"/>
    </row>
    <row r="311" spans="1:16" x14ac:dyDescent="0.2">
      <c r="A311" s="173">
        <v>100</v>
      </c>
      <c r="B311" s="35" t="s">
        <v>78</v>
      </c>
      <c r="C311" s="29" t="s">
        <v>146</v>
      </c>
      <c r="E311" s="25"/>
      <c r="M311" s="35"/>
      <c r="N311" s="35"/>
      <c r="O311" s="35"/>
      <c r="P311" s="35"/>
    </row>
    <row r="312" spans="1:16" x14ac:dyDescent="0.2">
      <c r="A312" s="173">
        <v>39</v>
      </c>
      <c r="B312" s="36" t="s">
        <v>29</v>
      </c>
      <c r="C312" s="29" t="s">
        <v>116</v>
      </c>
      <c r="E312" s="25"/>
      <c r="M312" s="35"/>
      <c r="N312" s="35"/>
      <c r="O312" s="35"/>
      <c r="P312" s="35"/>
    </row>
    <row r="313" spans="1:16" x14ac:dyDescent="0.2">
      <c r="A313" s="173">
        <v>51</v>
      </c>
      <c r="B313" s="35" t="s">
        <v>33</v>
      </c>
      <c r="C313" s="29" t="s">
        <v>119</v>
      </c>
      <c r="E313" s="25"/>
      <c r="M313" s="35"/>
      <c r="N313" s="35"/>
      <c r="O313" s="35"/>
      <c r="P313" s="35"/>
    </row>
    <row r="314" spans="1:16" x14ac:dyDescent="0.2">
      <c r="A314" s="173">
        <v>104</v>
      </c>
      <c r="B314" s="174" t="s">
        <v>348</v>
      </c>
      <c r="C314" s="29" t="s">
        <v>349</v>
      </c>
      <c r="E314" s="25"/>
      <c r="M314" s="35"/>
      <c r="N314" s="35"/>
      <c r="O314" s="35"/>
      <c r="P314" s="35"/>
    </row>
    <row r="315" spans="1:16" x14ac:dyDescent="0.2">
      <c r="A315" s="173">
        <v>103</v>
      </c>
      <c r="B315" s="174" t="s">
        <v>67</v>
      </c>
      <c r="C315" s="29" t="s">
        <v>149</v>
      </c>
      <c r="E315" s="25"/>
      <c r="M315" s="35"/>
      <c r="N315" s="35"/>
      <c r="O315" s="35"/>
      <c r="P315" s="35"/>
    </row>
    <row r="316" spans="1:16" x14ac:dyDescent="0.2">
      <c r="A316" s="173">
        <v>74</v>
      </c>
      <c r="B316" s="35" t="s">
        <v>88</v>
      </c>
      <c r="C316" s="29" t="s">
        <v>140</v>
      </c>
      <c r="E316" s="25"/>
      <c r="M316" s="35"/>
      <c r="N316" s="35"/>
      <c r="O316" s="35"/>
      <c r="P316" s="35"/>
    </row>
    <row r="317" spans="1:16" x14ac:dyDescent="0.2">
      <c r="A317" s="173">
        <v>73</v>
      </c>
      <c r="B317" s="35" t="s">
        <v>89</v>
      </c>
      <c r="C317" s="29" t="s">
        <v>139</v>
      </c>
      <c r="E317" s="25"/>
      <c r="M317" s="35"/>
      <c r="N317" s="35"/>
      <c r="O317" s="35"/>
      <c r="P317" s="35"/>
    </row>
    <row r="318" spans="1:16" x14ac:dyDescent="0.2">
      <c r="A318" s="173">
        <v>112</v>
      </c>
      <c r="B318" s="35" t="s">
        <v>333</v>
      </c>
      <c r="C318" s="29" t="s">
        <v>334</v>
      </c>
      <c r="E318" s="25"/>
      <c r="M318" s="35"/>
      <c r="N318" s="35"/>
      <c r="O318" s="35"/>
      <c r="P318" s="35"/>
    </row>
    <row r="319" spans="1:16" x14ac:dyDescent="0.2">
      <c r="A319" s="173">
        <v>41</v>
      </c>
      <c r="B319" s="35" t="s">
        <v>573</v>
      </c>
      <c r="C319" s="36" t="s">
        <v>574</v>
      </c>
      <c r="E319" s="25"/>
      <c r="M319" s="35"/>
      <c r="N319" s="35"/>
      <c r="O319" s="35"/>
      <c r="P319" s="35"/>
    </row>
    <row r="320" spans="1:16" x14ac:dyDescent="0.2">
      <c r="A320" s="173">
        <v>102</v>
      </c>
      <c r="B320" s="35" t="s">
        <v>608</v>
      </c>
      <c r="C320" s="29" t="s">
        <v>148</v>
      </c>
      <c r="E320" s="25"/>
      <c r="M320" s="35"/>
      <c r="N320" s="35"/>
      <c r="O320" s="35"/>
      <c r="P320" s="35"/>
    </row>
    <row r="321" spans="1:16" x14ac:dyDescent="0.2">
      <c r="A321" s="173">
        <v>101</v>
      </c>
      <c r="B321" s="35" t="s">
        <v>91</v>
      </c>
      <c r="C321" s="29" t="s">
        <v>147</v>
      </c>
      <c r="E321" s="25"/>
      <c r="M321" s="35"/>
      <c r="N321" s="35"/>
      <c r="O321" s="35"/>
      <c r="P321" s="35"/>
    </row>
    <row r="322" spans="1:16" x14ac:dyDescent="0.2">
      <c r="A322" s="173">
        <v>127</v>
      </c>
      <c r="B322" s="174" t="s">
        <v>12</v>
      </c>
      <c r="C322" s="29" t="s">
        <v>96</v>
      </c>
      <c r="E322" s="25"/>
      <c r="M322" s="35"/>
      <c r="N322" s="35"/>
      <c r="O322" s="35"/>
      <c r="P322" s="35"/>
    </row>
    <row r="323" spans="1:16" x14ac:dyDescent="0.2">
      <c r="A323" s="173">
        <v>20</v>
      </c>
      <c r="B323" s="35" t="s">
        <v>74</v>
      </c>
      <c r="C323" s="29" t="s">
        <v>110</v>
      </c>
      <c r="E323" s="25"/>
      <c r="M323" s="35"/>
      <c r="N323" s="35"/>
      <c r="O323" s="35"/>
      <c r="P323" s="35"/>
    </row>
    <row r="324" spans="1:16" x14ac:dyDescent="0.2">
      <c r="A324" s="173">
        <v>43</v>
      </c>
      <c r="B324" s="35" t="s">
        <v>304</v>
      </c>
      <c r="C324" s="29" t="s">
        <v>137</v>
      </c>
      <c r="E324" s="25"/>
      <c r="M324" s="35"/>
      <c r="N324" s="35"/>
      <c r="O324" s="35"/>
      <c r="P324" s="35"/>
    </row>
    <row r="325" spans="1:16" x14ac:dyDescent="0.2">
      <c r="A325" s="173">
        <v>46</v>
      </c>
      <c r="B325" s="36" t="s">
        <v>575</v>
      </c>
      <c r="C325" s="29" t="s">
        <v>576</v>
      </c>
      <c r="E325" s="25"/>
      <c r="M325" s="35"/>
      <c r="N325" s="35"/>
      <c r="O325" s="35"/>
      <c r="P325" s="35"/>
    </row>
    <row r="326" spans="1:16" x14ac:dyDescent="0.2">
      <c r="A326" s="173">
        <v>45</v>
      </c>
      <c r="B326" s="174" t="s">
        <v>273</v>
      </c>
      <c r="C326" s="29" t="s">
        <v>274</v>
      </c>
      <c r="E326" s="25"/>
      <c r="M326" s="35"/>
      <c r="N326" s="35"/>
      <c r="O326" s="35"/>
      <c r="P326" s="35"/>
    </row>
    <row r="327" spans="1:16" x14ac:dyDescent="0.2">
      <c r="A327" s="173">
        <v>48</v>
      </c>
      <c r="B327" s="174" t="s">
        <v>66</v>
      </c>
      <c r="C327" s="29" t="s">
        <v>301</v>
      </c>
      <c r="E327" s="25"/>
      <c r="M327" s="35"/>
      <c r="N327" s="35"/>
      <c r="O327" s="35"/>
      <c r="P327" s="35"/>
    </row>
    <row r="328" spans="1:16" x14ac:dyDescent="0.2">
      <c r="A328" s="173">
        <v>49</v>
      </c>
      <c r="B328" s="174" t="s">
        <v>276</v>
      </c>
      <c r="C328" s="29" t="s">
        <v>302</v>
      </c>
      <c r="E328" s="25"/>
      <c r="M328" s="35"/>
      <c r="N328" s="35"/>
      <c r="O328" s="35"/>
      <c r="P328" s="35"/>
    </row>
    <row r="329" spans="1:16" x14ac:dyDescent="0.2">
      <c r="A329" s="173">
        <v>44</v>
      </c>
      <c r="B329" s="174" t="s">
        <v>213</v>
      </c>
      <c r="C329" s="29" t="s">
        <v>93</v>
      </c>
      <c r="E329" s="25"/>
      <c r="M329" s="35"/>
      <c r="N329" s="35"/>
      <c r="O329" s="35"/>
      <c r="P329" s="35"/>
    </row>
    <row r="330" spans="1:16" x14ac:dyDescent="0.2">
      <c r="A330" s="173">
        <v>50</v>
      </c>
      <c r="B330" s="35" t="s">
        <v>277</v>
      </c>
      <c r="C330" s="29" t="s">
        <v>278</v>
      </c>
      <c r="E330" s="25"/>
      <c r="M330" s="35"/>
      <c r="N330" s="35"/>
      <c r="O330" s="35"/>
      <c r="P330" s="35"/>
    </row>
    <row r="331" spans="1:16" x14ac:dyDescent="0.2">
      <c r="A331" s="173">
        <v>47</v>
      </c>
      <c r="B331" s="174" t="s">
        <v>63</v>
      </c>
      <c r="C331" s="29" t="s">
        <v>303</v>
      </c>
      <c r="E331" s="25"/>
      <c r="M331" s="35"/>
      <c r="N331" s="35"/>
      <c r="O331" s="35"/>
      <c r="P331" s="35"/>
    </row>
    <row r="332" spans="1:16" x14ac:dyDescent="0.2">
      <c r="A332" s="173">
        <v>117</v>
      </c>
      <c r="B332" s="36" t="s">
        <v>62</v>
      </c>
      <c r="C332" s="29" t="s">
        <v>30</v>
      </c>
      <c r="E332" s="25"/>
      <c r="M332" s="35"/>
      <c r="N332" s="35"/>
      <c r="O332" s="35"/>
      <c r="P332" s="35"/>
    </row>
    <row r="333" spans="1:16" x14ac:dyDescent="0.2">
      <c r="A333" s="173">
        <v>116</v>
      </c>
      <c r="B333" s="36" t="s">
        <v>166</v>
      </c>
      <c r="C333" s="29" t="s">
        <v>167</v>
      </c>
      <c r="E333" s="25"/>
      <c r="M333" s="35"/>
      <c r="N333" s="35"/>
      <c r="O333" s="35"/>
      <c r="P333" s="35"/>
    </row>
    <row r="334" spans="1:16" x14ac:dyDescent="0.2">
      <c r="A334" s="173">
        <v>76</v>
      </c>
      <c r="B334" s="174" t="s">
        <v>591</v>
      </c>
      <c r="C334" s="29" t="s">
        <v>592</v>
      </c>
      <c r="E334" s="25"/>
      <c r="M334" s="35"/>
      <c r="N334" s="35"/>
      <c r="O334" s="35"/>
      <c r="P334" s="35"/>
    </row>
    <row r="335" spans="1:16" x14ac:dyDescent="0.2">
      <c r="A335" s="173">
        <v>109</v>
      </c>
      <c r="B335" s="25" t="s">
        <v>37</v>
      </c>
      <c r="C335" s="25" t="s">
        <v>56</v>
      </c>
      <c r="E335" s="25"/>
      <c r="M335" s="35"/>
      <c r="N335" s="35"/>
      <c r="O335" s="35"/>
      <c r="P335" s="35"/>
    </row>
    <row r="336" spans="1:16" x14ac:dyDescent="0.2">
      <c r="A336" s="173">
        <v>120</v>
      </c>
      <c r="B336" s="25" t="s">
        <v>279</v>
      </c>
      <c r="C336" s="25" t="s">
        <v>269</v>
      </c>
      <c r="E336" s="25"/>
      <c r="M336" s="35"/>
      <c r="N336" s="35"/>
      <c r="O336" s="35"/>
      <c r="P336" s="35"/>
    </row>
    <row r="337" spans="1:16" x14ac:dyDescent="0.2">
      <c r="A337" s="173">
        <v>108</v>
      </c>
      <c r="B337" s="25" t="s">
        <v>261</v>
      </c>
      <c r="C337" s="25" t="s">
        <v>262</v>
      </c>
      <c r="E337" s="25"/>
      <c r="M337" s="35"/>
      <c r="N337" s="35"/>
      <c r="O337" s="35"/>
      <c r="P337" s="35"/>
    </row>
    <row r="338" spans="1:16" x14ac:dyDescent="0.2">
      <c r="A338" s="173">
        <v>107</v>
      </c>
      <c r="B338" s="35" t="s">
        <v>36</v>
      </c>
      <c r="C338" s="29" t="s">
        <v>263</v>
      </c>
      <c r="E338" s="25"/>
      <c r="M338" s="35"/>
      <c r="N338" s="35"/>
      <c r="O338" s="35"/>
      <c r="P338" s="35"/>
    </row>
    <row r="339" spans="1:16" x14ac:dyDescent="0.2">
      <c r="A339" s="173">
        <v>13</v>
      </c>
      <c r="B339" s="35" t="s">
        <v>25</v>
      </c>
      <c r="C339" s="29" t="s">
        <v>109</v>
      </c>
      <c r="M339" s="35"/>
      <c r="N339" s="35"/>
      <c r="O339" s="35"/>
      <c r="P339" s="35"/>
    </row>
    <row r="340" spans="1:16" x14ac:dyDescent="0.2">
      <c r="A340" s="173">
        <v>32</v>
      </c>
      <c r="B340" s="174" t="s">
        <v>15</v>
      </c>
      <c r="C340" s="29" t="s">
        <v>98</v>
      </c>
      <c r="M340" s="35"/>
      <c r="N340" s="35"/>
      <c r="O340" s="35"/>
      <c r="P340" s="35"/>
    </row>
    <row r="341" spans="1:16" x14ac:dyDescent="0.2">
      <c r="A341" s="173">
        <v>105</v>
      </c>
      <c r="B341" s="174" t="s">
        <v>16</v>
      </c>
      <c r="C341" s="29" t="s">
        <v>99</v>
      </c>
      <c r="M341" s="35"/>
      <c r="N341" s="35"/>
      <c r="O341" s="35"/>
      <c r="P341" s="35"/>
    </row>
    <row r="342" spans="1:16" x14ac:dyDescent="0.2">
      <c r="A342" s="173">
        <v>114</v>
      </c>
      <c r="B342" s="25" t="s">
        <v>308</v>
      </c>
      <c r="C342" s="25" t="s">
        <v>347</v>
      </c>
      <c r="E342" s="25"/>
      <c r="M342" s="35"/>
      <c r="N342" s="35"/>
      <c r="O342" s="35"/>
      <c r="P342" s="35"/>
    </row>
    <row r="343" spans="1:16" x14ac:dyDescent="0.2">
      <c r="A343" s="173">
        <v>19</v>
      </c>
      <c r="B343" s="174" t="s">
        <v>13</v>
      </c>
      <c r="C343" s="29" t="s">
        <v>97</v>
      </c>
      <c r="E343" s="25"/>
      <c r="M343" s="35"/>
      <c r="N343" s="35"/>
      <c r="O343" s="35"/>
      <c r="P343" s="35"/>
    </row>
    <row r="344" spans="1:16" x14ac:dyDescent="0.2">
      <c r="A344" s="173">
        <v>126</v>
      </c>
      <c r="B344" s="174" t="s">
        <v>64</v>
      </c>
      <c r="C344" s="29" t="s">
        <v>95</v>
      </c>
      <c r="E344" s="25"/>
      <c r="M344" s="35"/>
      <c r="N344" s="35"/>
      <c r="O344" s="35"/>
      <c r="P344" s="35"/>
    </row>
    <row r="345" spans="1:16" x14ac:dyDescent="0.2">
      <c r="A345" s="173"/>
      <c r="B345" s="174"/>
      <c r="C345" s="29"/>
      <c r="E345" s="25"/>
      <c r="M345" s="35"/>
      <c r="N345" s="35"/>
      <c r="O345" s="35"/>
      <c r="P345" s="35"/>
    </row>
    <row r="346" spans="1:16" x14ac:dyDescent="0.2">
      <c r="M346" s="35"/>
      <c r="N346" s="35"/>
      <c r="O346" s="35"/>
      <c r="P346" s="35"/>
    </row>
    <row r="347" spans="1:16" x14ac:dyDescent="0.2">
      <c r="M347" s="35"/>
      <c r="N347" s="35"/>
      <c r="O347" s="35"/>
      <c r="P347" s="35"/>
    </row>
    <row r="348" spans="1:16" x14ac:dyDescent="0.2">
      <c r="M348" s="35"/>
      <c r="N348" s="35"/>
      <c r="O348" s="35"/>
      <c r="P348" s="35"/>
    </row>
    <row r="349" spans="1:16" x14ac:dyDescent="0.2">
      <c r="M349" s="35"/>
      <c r="N349" s="35"/>
      <c r="O349" s="35"/>
      <c r="P349" s="35"/>
    </row>
    <row r="350" spans="1:16" x14ac:dyDescent="0.2">
      <c r="M350" s="35"/>
      <c r="N350" s="35"/>
      <c r="O350" s="35"/>
      <c r="P350" s="35"/>
    </row>
    <row r="351" spans="1:16" x14ac:dyDescent="0.2">
      <c r="M351" s="35"/>
      <c r="N351" s="35"/>
      <c r="O351" s="35"/>
      <c r="P351" s="35"/>
    </row>
    <row r="352" spans="1:16" x14ac:dyDescent="0.2">
      <c r="M352" s="35"/>
      <c r="N352" s="35"/>
      <c r="O352" s="35"/>
      <c r="P352" s="35"/>
    </row>
    <row r="353" spans="13:16" x14ac:dyDescent="0.2">
      <c r="M353" s="35"/>
      <c r="N353" s="35"/>
      <c r="O353" s="35"/>
      <c r="P353" s="35"/>
    </row>
    <row r="354" spans="13:16" x14ac:dyDescent="0.2">
      <c r="M354" s="35"/>
      <c r="N354" s="35"/>
      <c r="O354" s="35"/>
      <c r="P354" s="35"/>
    </row>
    <row r="355" spans="13:16" x14ac:dyDescent="0.2">
      <c r="M355" s="35"/>
      <c r="N355" s="35"/>
      <c r="O355" s="35"/>
      <c r="P355" s="35"/>
    </row>
    <row r="356" spans="13:16" x14ac:dyDescent="0.2">
      <c r="M356" s="35"/>
      <c r="N356" s="35"/>
      <c r="O356" s="35"/>
      <c r="P356" s="35"/>
    </row>
    <row r="357" spans="13:16" x14ac:dyDescent="0.2">
      <c r="M357" s="35"/>
      <c r="N357" s="35"/>
      <c r="O357" s="35"/>
      <c r="P357" s="35"/>
    </row>
    <row r="358" spans="13:16" x14ac:dyDescent="0.2">
      <c r="M358" s="35"/>
      <c r="N358" s="35"/>
      <c r="O358" s="35"/>
      <c r="P358" s="35"/>
    </row>
    <row r="359" spans="13:16" x14ac:dyDescent="0.2">
      <c r="M359" s="35"/>
      <c r="N359" s="35"/>
      <c r="O359" s="35"/>
      <c r="P359" s="35"/>
    </row>
    <row r="360" spans="13:16" x14ac:dyDescent="0.2">
      <c r="M360" s="35"/>
      <c r="N360" s="35"/>
      <c r="O360" s="35"/>
      <c r="P360" s="35"/>
    </row>
    <row r="361" spans="13:16" x14ac:dyDescent="0.2">
      <c r="M361" s="35"/>
      <c r="N361" s="35"/>
      <c r="O361" s="35"/>
      <c r="P361" s="35"/>
    </row>
    <row r="362" spans="13:16" x14ac:dyDescent="0.2">
      <c r="M362" s="35"/>
      <c r="N362" s="35"/>
      <c r="O362" s="35"/>
      <c r="P362" s="35"/>
    </row>
    <row r="363" spans="13:16" x14ac:dyDescent="0.2">
      <c r="M363" s="35"/>
      <c r="N363" s="35"/>
      <c r="O363" s="35"/>
      <c r="P363" s="35"/>
    </row>
    <row r="364" spans="13:16" x14ac:dyDescent="0.2">
      <c r="M364" s="35"/>
      <c r="N364" s="35"/>
      <c r="O364" s="35"/>
      <c r="P364" s="35"/>
    </row>
    <row r="365" spans="13:16" x14ac:dyDescent="0.2">
      <c r="M365" s="35"/>
      <c r="N365" s="35"/>
      <c r="O365" s="35"/>
      <c r="P365" s="35"/>
    </row>
    <row r="366" spans="13:16" x14ac:dyDescent="0.2">
      <c r="M366" s="35"/>
      <c r="N366" s="35"/>
      <c r="O366" s="35"/>
      <c r="P366" s="35"/>
    </row>
    <row r="367" spans="13:16" x14ac:dyDescent="0.2">
      <c r="M367" s="35"/>
      <c r="N367" s="35"/>
      <c r="O367" s="35"/>
      <c r="P367" s="35"/>
    </row>
    <row r="368" spans="13:16" x14ac:dyDescent="0.2">
      <c r="M368" s="35"/>
      <c r="N368" s="35"/>
      <c r="O368" s="35"/>
      <c r="P368" s="35"/>
    </row>
    <row r="369" spans="13:16" x14ac:dyDescent="0.2">
      <c r="M369" s="35"/>
      <c r="N369" s="35"/>
      <c r="O369" s="35"/>
      <c r="P369" s="35"/>
    </row>
    <row r="370" spans="13:16" x14ac:dyDescent="0.2">
      <c r="M370" s="35"/>
      <c r="N370" s="35"/>
      <c r="O370" s="35"/>
      <c r="P370" s="35"/>
    </row>
    <row r="371" spans="13:16" x14ac:dyDescent="0.2">
      <c r="M371" s="35"/>
      <c r="N371" s="35"/>
      <c r="O371" s="35"/>
      <c r="P371" s="35"/>
    </row>
    <row r="372" spans="13:16" x14ac:dyDescent="0.2">
      <c r="M372" s="35"/>
      <c r="N372" s="35"/>
      <c r="O372" s="35"/>
      <c r="P372" s="35"/>
    </row>
    <row r="373" spans="13:16" x14ac:dyDescent="0.2">
      <c r="M373" s="35"/>
      <c r="N373" s="35"/>
      <c r="O373" s="35"/>
      <c r="P373" s="35"/>
    </row>
    <row r="374" spans="13:16" x14ac:dyDescent="0.2">
      <c r="M374" s="35"/>
      <c r="N374" s="35"/>
      <c r="O374" s="35"/>
      <c r="P374" s="35"/>
    </row>
    <row r="375" spans="13:16" x14ac:dyDescent="0.2">
      <c r="M375" s="35"/>
      <c r="N375" s="35"/>
      <c r="O375" s="35"/>
      <c r="P375" s="35"/>
    </row>
    <row r="376" spans="13:16" x14ac:dyDescent="0.2">
      <c r="M376" s="35"/>
      <c r="N376" s="35"/>
      <c r="O376" s="35"/>
      <c r="P376" s="35"/>
    </row>
    <row r="377" spans="13:16" x14ac:dyDescent="0.2">
      <c r="M377" s="35"/>
      <c r="N377" s="35"/>
      <c r="O377" s="35"/>
      <c r="P377" s="35"/>
    </row>
    <row r="378" spans="13:16" x14ac:dyDescent="0.2">
      <c r="M378" s="35"/>
      <c r="N378" s="35"/>
      <c r="O378" s="35"/>
      <c r="P378" s="35"/>
    </row>
    <row r="379" spans="13:16" x14ac:dyDescent="0.2">
      <c r="M379" s="35"/>
      <c r="N379" s="35"/>
      <c r="O379" s="35"/>
      <c r="P379" s="35"/>
    </row>
    <row r="380" spans="13:16" x14ac:dyDescent="0.2">
      <c r="M380" s="35"/>
      <c r="N380" s="35"/>
      <c r="O380" s="35"/>
      <c r="P380" s="35"/>
    </row>
    <row r="381" spans="13:16" x14ac:dyDescent="0.2">
      <c r="M381" s="35"/>
      <c r="N381" s="35"/>
      <c r="O381" s="35"/>
      <c r="P381" s="35"/>
    </row>
    <row r="382" spans="13:16" x14ac:dyDescent="0.2">
      <c r="M382" s="35"/>
      <c r="N382" s="35"/>
      <c r="O382" s="35"/>
      <c r="P382" s="35"/>
    </row>
    <row r="383" spans="13:16" x14ac:dyDescent="0.2">
      <c r="M383" s="35"/>
      <c r="N383" s="35"/>
      <c r="O383" s="35"/>
      <c r="P383" s="35"/>
    </row>
    <row r="384" spans="13:16" x14ac:dyDescent="0.2">
      <c r="M384" s="35"/>
      <c r="N384" s="35"/>
      <c r="O384" s="35"/>
      <c r="P384" s="35"/>
    </row>
    <row r="385" spans="13:16" x14ac:dyDescent="0.2">
      <c r="M385" s="35"/>
      <c r="N385" s="35"/>
      <c r="O385" s="35"/>
      <c r="P385" s="35"/>
    </row>
    <row r="386" spans="13:16" x14ac:dyDescent="0.2">
      <c r="M386" s="35"/>
      <c r="N386" s="35"/>
      <c r="O386" s="35"/>
      <c r="P386" s="35"/>
    </row>
    <row r="387" spans="13:16" x14ac:dyDescent="0.2">
      <c r="M387" s="35"/>
      <c r="N387" s="35"/>
      <c r="O387" s="35"/>
      <c r="P387" s="35"/>
    </row>
    <row r="388" spans="13:16" x14ac:dyDescent="0.2">
      <c r="M388" s="35"/>
      <c r="N388" s="35"/>
      <c r="O388" s="35"/>
      <c r="P388" s="35"/>
    </row>
    <row r="389" spans="13:16" x14ac:dyDescent="0.2">
      <c r="M389" s="35"/>
      <c r="N389" s="35"/>
      <c r="O389" s="35"/>
      <c r="P389" s="35"/>
    </row>
    <row r="390" spans="13:16" x14ac:dyDescent="0.2">
      <c r="M390" s="35"/>
      <c r="N390" s="35"/>
      <c r="O390" s="35"/>
      <c r="P390" s="35"/>
    </row>
    <row r="391" spans="13:16" x14ac:dyDescent="0.2">
      <c r="M391" s="35"/>
      <c r="N391" s="35"/>
      <c r="O391" s="35"/>
      <c r="P391" s="35"/>
    </row>
    <row r="392" spans="13:16" x14ac:dyDescent="0.2">
      <c r="M392" s="35"/>
      <c r="N392" s="35"/>
      <c r="O392" s="35"/>
      <c r="P392" s="35"/>
    </row>
    <row r="393" spans="13:16" x14ac:dyDescent="0.2">
      <c r="M393" s="35"/>
      <c r="N393" s="35"/>
      <c r="O393" s="35"/>
      <c r="P393" s="35"/>
    </row>
    <row r="394" spans="13:16" x14ac:dyDescent="0.2">
      <c r="M394" s="35"/>
      <c r="N394" s="35"/>
      <c r="O394" s="35"/>
      <c r="P394" s="35"/>
    </row>
    <row r="395" spans="13:16" x14ac:dyDescent="0.2">
      <c r="M395" s="35"/>
      <c r="N395" s="35"/>
      <c r="O395" s="35"/>
      <c r="P395" s="35"/>
    </row>
    <row r="396" spans="13:16" x14ac:dyDescent="0.2">
      <c r="M396" s="35"/>
      <c r="N396" s="35"/>
      <c r="O396" s="35"/>
      <c r="P396" s="35"/>
    </row>
    <row r="397" spans="13:16" x14ac:dyDescent="0.2">
      <c r="M397" s="35"/>
      <c r="N397" s="35"/>
      <c r="O397" s="35"/>
      <c r="P397" s="35"/>
    </row>
    <row r="398" spans="13:16" x14ac:dyDescent="0.2">
      <c r="M398" s="35"/>
      <c r="N398" s="35"/>
      <c r="O398" s="35"/>
      <c r="P398" s="35"/>
    </row>
    <row r="399" spans="13:16" x14ac:dyDescent="0.2">
      <c r="M399" s="35"/>
      <c r="N399" s="35"/>
      <c r="O399" s="35"/>
      <c r="P399" s="35"/>
    </row>
    <row r="400" spans="13:16" x14ac:dyDescent="0.2">
      <c r="M400" s="35"/>
      <c r="N400" s="35"/>
      <c r="O400" s="35"/>
      <c r="P400" s="35"/>
    </row>
    <row r="401" spans="13:16" x14ac:dyDescent="0.2">
      <c r="M401" s="35"/>
      <c r="N401" s="35"/>
      <c r="O401" s="35"/>
      <c r="P401" s="35"/>
    </row>
    <row r="402" spans="13:16" x14ac:dyDescent="0.2">
      <c r="M402" s="35"/>
      <c r="N402" s="35"/>
      <c r="O402" s="35"/>
      <c r="P402" s="35"/>
    </row>
    <row r="403" spans="13:16" x14ac:dyDescent="0.2">
      <c r="M403" s="35"/>
      <c r="N403" s="35"/>
      <c r="O403" s="35"/>
      <c r="P403" s="35"/>
    </row>
    <row r="404" spans="13:16" x14ac:dyDescent="0.2">
      <c r="M404" s="35"/>
      <c r="N404" s="35"/>
      <c r="O404" s="35"/>
      <c r="P404" s="35"/>
    </row>
    <row r="405" spans="13:16" x14ac:dyDescent="0.2">
      <c r="M405" s="35"/>
      <c r="N405" s="35"/>
      <c r="O405" s="35"/>
      <c r="P405" s="35"/>
    </row>
    <row r="406" spans="13:16" x14ac:dyDescent="0.2">
      <c r="M406" s="35"/>
      <c r="N406" s="35"/>
      <c r="O406" s="35"/>
      <c r="P406" s="35"/>
    </row>
    <row r="407" spans="13:16" x14ac:dyDescent="0.2">
      <c r="M407" s="35"/>
      <c r="N407" s="35"/>
      <c r="O407" s="35"/>
      <c r="P407" s="35"/>
    </row>
    <row r="408" spans="13:16" x14ac:dyDescent="0.2">
      <c r="M408" s="35"/>
      <c r="N408" s="35"/>
      <c r="O408" s="35"/>
      <c r="P408" s="35"/>
    </row>
    <row r="409" spans="13:16" x14ac:dyDescent="0.2">
      <c r="M409" s="35"/>
      <c r="N409" s="35"/>
      <c r="O409" s="35"/>
      <c r="P409" s="35"/>
    </row>
    <row r="410" spans="13:16" x14ac:dyDescent="0.2">
      <c r="M410" s="35"/>
      <c r="N410" s="35"/>
      <c r="O410" s="35"/>
      <c r="P410" s="35"/>
    </row>
    <row r="411" spans="13:16" x14ac:dyDescent="0.2">
      <c r="M411" s="35"/>
      <c r="N411" s="35"/>
      <c r="O411" s="35"/>
      <c r="P411" s="35"/>
    </row>
    <row r="412" spans="13:16" x14ac:dyDescent="0.2">
      <c r="M412" s="35"/>
      <c r="N412" s="35"/>
      <c r="O412" s="35"/>
      <c r="P412" s="35"/>
    </row>
    <row r="413" spans="13:16" x14ac:dyDescent="0.2">
      <c r="M413" s="35"/>
      <c r="N413" s="35"/>
      <c r="O413" s="35"/>
      <c r="P413" s="35"/>
    </row>
    <row r="414" spans="13:16" x14ac:dyDescent="0.2">
      <c r="M414" s="35"/>
      <c r="N414" s="35"/>
      <c r="O414" s="35"/>
      <c r="P414" s="35"/>
    </row>
    <row r="415" spans="13:16" x14ac:dyDescent="0.2">
      <c r="M415" s="35"/>
      <c r="N415" s="35"/>
      <c r="O415" s="35"/>
      <c r="P415" s="35"/>
    </row>
    <row r="416" spans="13:16" x14ac:dyDescent="0.2">
      <c r="M416" s="35"/>
      <c r="N416" s="35"/>
      <c r="O416" s="35"/>
      <c r="P416" s="35"/>
    </row>
    <row r="417" spans="13:16" x14ac:dyDescent="0.2">
      <c r="M417" s="35"/>
      <c r="N417" s="35"/>
      <c r="O417" s="35"/>
      <c r="P417" s="35"/>
    </row>
    <row r="418" spans="13:16" x14ac:dyDescent="0.2">
      <c r="M418" s="35"/>
      <c r="N418" s="35"/>
      <c r="O418" s="35"/>
      <c r="P418" s="35"/>
    </row>
    <row r="419" spans="13:16" x14ac:dyDescent="0.2">
      <c r="M419" s="35"/>
      <c r="N419" s="35"/>
      <c r="O419" s="35"/>
      <c r="P419" s="35"/>
    </row>
    <row r="420" spans="13:16" x14ac:dyDescent="0.2">
      <c r="M420" s="35"/>
      <c r="N420" s="35"/>
      <c r="O420" s="35"/>
      <c r="P420" s="35"/>
    </row>
    <row r="421" spans="13:16" x14ac:dyDescent="0.2">
      <c r="M421" s="35"/>
      <c r="N421" s="35"/>
      <c r="O421" s="35"/>
      <c r="P421" s="35"/>
    </row>
    <row r="422" spans="13:16" x14ac:dyDescent="0.2">
      <c r="M422" s="35"/>
      <c r="N422" s="35"/>
      <c r="O422" s="35"/>
      <c r="P422" s="35"/>
    </row>
    <row r="423" spans="13:16" x14ac:dyDescent="0.2">
      <c r="M423" s="35"/>
      <c r="N423" s="35"/>
      <c r="O423" s="35"/>
      <c r="P423" s="35"/>
    </row>
    <row r="424" spans="13:16" x14ac:dyDescent="0.2">
      <c r="M424" s="35"/>
      <c r="N424" s="35"/>
      <c r="O424" s="35"/>
      <c r="P424" s="35"/>
    </row>
    <row r="425" spans="13:16" x14ac:dyDescent="0.2">
      <c r="M425" s="35"/>
      <c r="N425" s="35"/>
      <c r="O425" s="35"/>
      <c r="P425" s="35"/>
    </row>
    <row r="426" spans="13:16" x14ac:dyDescent="0.2">
      <c r="M426" s="35"/>
      <c r="N426" s="35"/>
      <c r="O426" s="35"/>
      <c r="P426" s="35"/>
    </row>
    <row r="427" spans="13:16" x14ac:dyDescent="0.2">
      <c r="M427" s="35"/>
      <c r="N427" s="35"/>
      <c r="O427" s="35"/>
      <c r="P427" s="35"/>
    </row>
    <row r="428" spans="13:16" x14ac:dyDescent="0.2">
      <c r="M428" s="35"/>
      <c r="N428" s="35"/>
      <c r="O428" s="35"/>
      <c r="P428" s="35"/>
    </row>
    <row r="429" spans="13:16" x14ac:dyDescent="0.2">
      <c r="M429" s="35"/>
      <c r="N429" s="35"/>
      <c r="O429" s="35"/>
      <c r="P429" s="35"/>
    </row>
    <row r="430" spans="13:16" x14ac:dyDescent="0.2">
      <c r="M430" s="35"/>
      <c r="N430" s="35"/>
      <c r="O430" s="35"/>
      <c r="P430" s="35"/>
    </row>
    <row r="431" spans="13:16" x14ac:dyDescent="0.2">
      <c r="M431" s="35"/>
      <c r="N431" s="35"/>
      <c r="O431" s="35"/>
      <c r="P431" s="35"/>
    </row>
    <row r="432" spans="13:16" x14ac:dyDescent="0.2">
      <c r="M432" s="35"/>
      <c r="N432" s="35"/>
      <c r="O432" s="35"/>
      <c r="P432" s="35"/>
    </row>
    <row r="433" spans="13:16" x14ac:dyDescent="0.2">
      <c r="M433" s="35"/>
      <c r="N433" s="35"/>
      <c r="O433" s="35"/>
      <c r="P433" s="35"/>
    </row>
    <row r="434" spans="13:16" x14ac:dyDescent="0.2">
      <c r="M434" s="35"/>
      <c r="N434" s="35"/>
      <c r="O434" s="35"/>
      <c r="P434" s="35"/>
    </row>
    <row r="435" spans="13:16" x14ac:dyDescent="0.2">
      <c r="M435" s="35"/>
      <c r="N435" s="35"/>
      <c r="O435" s="35"/>
      <c r="P435" s="35"/>
    </row>
    <row r="436" spans="13:16" x14ac:dyDescent="0.2">
      <c r="M436" s="35"/>
      <c r="N436" s="35"/>
      <c r="O436" s="35"/>
      <c r="P436" s="35"/>
    </row>
    <row r="437" spans="13:16" x14ac:dyDescent="0.2">
      <c r="M437" s="35"/>
      <c r="N437" s="35"/>
      <c r="O437" s="35"/>
      <c r="P437" s="35"/>
    </row>
    <row r="438" spans="13:16" x14ac:dyDescent="0.2">
      <c r="M438" s="35"/>
      <c r="N438" s="35"/>
      <c r="O438" s="35"/>
      <c r="P438" s="35"/>
    </row>
    <row r="439" spans="13:16" x14ac:dyDescent="0.2">
      <c r="M439" s="35"/>
      <c r="N439" s="35"/>
      <c r="O439" s="35"/>
      <c r="P439" s="35"/>
    </row>
    <row r="440" spans="13:16" x14ac:dyDescent="0.2">
      <c r="M440" s="35"/>
      <c r="N440" s="35"/>
      <c r="O440" s="35"/>
      <c r="P440" s="35"/>
    </row>
    <row r="441" spans="13:16" x14ac:dyDescent="0.2">
      <c r="M441" s="35"/>
      <c r="N441" s="35"/>
      <c r="O441" s="35"/>
      <c r="P441" s="35"/>
    </row>
    <row r="442" spans="13:16" x14ac:dyDescent="0.2">
      <c r="M442" s="35"/>
      <c r="N442" s="35"/>
      <c r="O442" s="35"/>
      <c r="P442" s="35"/>
    </row>
    <row r="443" spans="13:16" x14ac:dyDescent="0.2">
      <c r="M443" s="35"/>
      <c r="N443" s="35"/>
      <c r="O443" s="35"/>
      <c r="P443" s="35"/>
    </row>
    <row r="444" spans="13:16" x14ac:dyDescent="0.2">
      <c r="M444" s="35"/>
      <c r="N444" s="35"/>
      <c r="O444" s="35"/>
      <c r="P444" s="35"/>
    </row>
    <row r="445" spans="13:16" x14ac:dyDescent="0.2">
      <c r="M445" s="35"/>
      <c r="N445" s="35"/>
      <c r="O445" s="35"/>
      <c r="P445" s="35"/>
    </row>
    <row r="446" spans="13:16" x14ac:dyDescent="0.2">
      <c r="M446" s="35"/>
      <c r="N446" s="35"/>
      <c r="O446" s="35"/>
      <c r="P446" s="35"/>
    </row>
    <row r="447" spans="13:16" x14ac:dyDescent="0.2">
      <c r="M447" s="35"/>
      <c r="N447" s="35"/>
      <c r="O447" s="35"/>
      <c r="P447" s="35"/>
    </row>
    <row r="448" spans="13:16" x14ac:dyDescent="0.2">
      <c r="M448" s="35"/>
      <c r="N448" s="35"/>
      <c r="O448" s="35"/>
      <c r="P448" s="35"/>
    </row>
    <row r="449" spans="13:16" x14ac:dyDescent="0.2">
      <c r="M449" s="35"/>
      <c r="N449" s="35"/>
      <c r="O449" s="35"/>
      <c r="P449" s="35"/>
    </row>
    <row r="450" spans="13:16" x14ac:dyDescent="0.2">
      <c r="M450" s="35"/>
      <c r="N450" s="35"/>
      <c r="O450" s="35"/>
      <c r="P450" s="35"/>
    </row>
    <row r="451" spans="13:16" x14ac:dyDescent="0.2">
      <c r="M451" s="35"/>
      <c r="N451" s="35"/>
      <c r="O451" s="35"/>
      <c r="P451" s="35"/>
    </row>
    <row r="452" spans="13:16" x14ac:dyDescent="0.2">
      <c r="M452" s="35"/>
      <c r="N452" s="35"/>
      <c r="O452" s="35"/>
      <c r="P452" s="35"/>
    </row>
    <row r="453" spans="13:16" x14ac:dyDescent="0.2">
      <c r="M453" s="35"/>
      <c r="N453" s="35"/>
      <c r="O453" s="35"/>
      <c r="P453" s="35"/>
    </row>
    <row r="454" spans="13:16" x14ac:dyDescent="0.2">
      <c r="M454" s="35"/>
      <c r="N454" s="35"/>
      <c r="O454" s="35"/>
      <c r="P454" s="35"/>
    </row>
    <row r="455" spans="13:16" x14ac:dyDescent="0.2">
      <c r="M455" s="35"/>
      <c r="N455" s="35"/>
      <c r="O455" s="35"/>
      <c r="P455" s="35"/>
    </row>
    <row r="456" spans="13:16" x14ac:dyDescent="0.2">
      <c r="M456" s="35"/>
      <c r="N456" s="35"/>
      <c r="O456" s="35"/>
      <c r="P456" s="35"/>
    </row>
    <row r="457" spans="13:16" x14ac:dyDescent="0.2">
      <c r="M457" s="35"/>
      <c r="N457" s="35"/>
      <c r="O457" s="35"/>
      <c r="P457" s="35"/>
    </row>
    <row r="458" spans="13:16" x14ac:dyDescent="0.2">
      <c r="M458" s="35"/>
      <c r="N458" s="35"/>
      <c r="O458" s="35"/>
      <c r="P458" s="35"/>
    </row>
    <row r="459" spans="13:16" x14ac:dyDescent="0.2">
      <c r="M459" s="35"/>
      <c r="N459" s="35"/>
      <c r="O459" s="35"/>
      <c r="P459" s="35"/>
    </row>
    <row r="460" spans="13:16" x14ac:dyDescent="0.2">
      <c r="M460" s="35"/>
      <c r="N460" s="35"/>
      <c r="O460" s="35"/>
      <c r="P460" s="35"/>
    </row>
    <row r="461" spans="13:16" x14ac:dyDescent="0.2">
      <c r="M461" s="35"/>
      <c r="N461" s="35"/>
      <c r="O461" s="35"/>
      <c r="P461" s="35"/>
    </row>
    <row r="462" spans="13:16" x14ac:dyDescent="0.2">
      <c r="M462" s="35"/>
      <c r="N462" s="35"/>
      <c r="O462" s="35"/>
      <c r="P462" s="35"/>
    </row>
    <row r="463" spans="13:16" x14ac:dyDescent="0.2">
      <c r="M463" s="35"/>
      <c r="N463" s="35"/>
      <c r="O463" s="35"/>
      <c r="P463" s="35"/>
    </row>
    <row r="464" spans="13:16" x14ac:dyDescent="0.2">
      <c r="M464" s="35"/>
      <c r="N464" s="35"/>
      <c r="O464" s="35"/>
      <c r="P464" s="35"/>
    </row>
    <row r="465" spans="13:16" x14ac:dyDescent="0.2">
      <c r="M465" s="35"/>
      <c r="N465" s="35"/>
      <c r="O465" s="35"/>
      <c r="P465" s="35"/>
    </row>
    <row r="466" spans="13:16" x14ac:dyDescent="0.2">
      <c r="M466" s="35"/>
      <c r="N466" s="35"/>
      <c r="O466" s="35"/>
      <c r="P466" s="35"/>
    </row>
    <row r="467" spans="13:16" x14ac:dyDescent="0.2">
      <c r="M467" s="35"/>
      <c r="N467" s="35"/>
      <c r="O467" s="35"/>
      <c r="P467" s="35"/>
    </row>
    <row r="468" spans="13:16" x14ac:dyDescent="0.2">
      <c r="M468" s="35"/>
      <c r="N468" s="35"/>
      <c r="O468" s="35"/>
      <c r="P468" s="35"/>
    </row>
    <row r="469" spans="13:16" x14ac:dyDescent="0.2">
      <c r="M469" s="35"/>
      <c r="N469" s="35"/>
      <c r="O469" s="35"/>
      <c r="P469" s="35"/>
    </row>
    <row r="470" spans="13:16" x14ac:dyDescent="0.2">
      <c r="M470" s="35"/>
      <c r="N470" s="35"/>
      <c r="O470" s="35"/>
      <c r="P470" s="35"/>
    </row>
    <row r="471" spans="13:16" x14ac:dyDescent="0.2">
      <c r="M471" s="35"/>
      <c r="N471" s="35"/>
      <c r="O471" s="35"/>
      <c r="P471" s="35"/>
    </row>
    <row r="472" spans="13:16" x14ac:dyDescent="0.2">
      <c r="M472" s="35"/>
      <c r="N472" s="35"/>
      <c r="O472" s="35"/>
      <c r="P472" s="35"/>
    </row>
    <row r="473" spans="13:16" x14ac:dyDescent="0.2">
      <c r="M473" s="35"/>
      <c r="N473" s="35"/>
      <c r="O473" s="35"/>
      <c r="P473" s="35"/>
    </row>
    <row r="474" spans="13:16" x14ac:dyDescent="0.2">
      <c r="M474" s="35"/>
      <c r="N474" s="35"/>
      <c r="O474" s="35"/>
      <c r="P474" s="35"/>
    </row>
    <row r="475" spans="13:16" x14ac:dyDescent="0.2">
      <c r="M475" s="35"/>
      <c r="N475" s="35"/>
      <c r="O475" s="35"/>
      <c r="P475" s="35"/>
    </row>
    <row r="476" spans="13:16" x14ac:dyDescent="0.2">
      <c r="M476" s="35"/>
      <c r="N476" s="35"/>
      <c r="O476" s="35"/>
      <c r="P476" s="35"/>
    </row>
    <row r="477" spans="13:16" x14ac:dyDescent="0.2">
      <c r="M477" s="35"/>
      <c r="N477" s="35"/>
      <c r="O477" s="35"/>
      <c r="P477" s="35"/>
    </row>
    <row r="478" spans="13:16" x14ac:dyDescent="0.2">
      <c r="M478" s="35"/>
      <c r="N478" s="35"/>
      <c r="O478" s="35"/>
      <c r="P478" s="35"/>
    </row>
    <row r="479" spans="13:16" x14ac:dyDescent="0.2">
      <c r="M479" s="35"/>
      <c r="N479" s="35"/>
      <c r="O479" s="35"/>
      <c r="P479" s="35"/>
    </row>
    <row r="480" spans="13:16" x14ac:dyDescent="0.2">
      <c r="M480" s="35"/>
      <c r="N480" s="35"/>
      <c r="O480" s="35"/>
      <c r="P480" s="35"/>
    </row>
    <row r="481" spans="13:16" x14ac:dyDescent="0.2">
      <c r="M481" s="35"/>
      <c r="N481" s="35"/>
      <c r="O481" s="35"/>
      <c r="P481" s="35"/>
    </row>
    <row r="482" spans="13:16" x14ac:dyDescent="0.2">
      <c r="M482" s="35"/>
      <c r="N482" s="35"/>
      <c r="O482" s="35"/>
      <c r="P482" s="35"/>
    </row>
    <row r="483" spans="13:16" x14ac:dyDescent="0.2">
      <c r="M483" s="35"/>
      <c r="N483" s="35"/>
      <c r="O483" s="35"/>
      <c r="P483" s="35"/>
    </row>
    <row r="484" spans="13:16" x14ac:dyDescent="0.2">
      <c r="M484" s="35"/>
      <c r="N484" s="35"/>
      <c r="O484" s="35"/>
      <c r="P484" s="35"/>
    </row>
    <row r="485" spans="13:16" x14ac:dyDescent="0.2">
      <c r="M485" s="35"/>
      <c r="N485" s="35"/>
      <c r="O485" s="35"/>
      <c r="P485" s="35"/>
    </row>
    <row r="486" spans="13:16" x14ac:dyDescent="0.2">
      <c r="M486" s="35"/>
      <c r="N486" s="35"/>
      <c r="O486" s="35"/>
      <c r="P486" s="35"/>
    </row>
    <row r="487" spans="13:16" x14ac:dyDescent="0.2">
      <c r="M487" s="35"/>
      <c r="N487" s="35"/>
      <c r="O487" s="35"/>
      <c r="P487" s="35"/>
    </row>
    <row r="488" spans="13:16" x14ac:dyDescent="0.2">
      <c r="M488" s="35"/>
      <c r="N488" s="35"/>
      <c r="O488" s="35"/>
      <c r="P488" s="35"/>
    </row>
    <row r="489" spans="13:16" x14ac:dyDescent="0.2">
      <c r="M489" s="35"/>
      <c r="N489" s="35"/>
      <c r="O489" s="35"/>
      <c r="P489" s="35"/>
    </row>
    <row r="490" spans="13:16" x14ac:dyDescent="0.2">
      <c r="M490" s="35"/>
      <c r="N490" s="35"/>
      <c r="O490" s="35"/>
      <c r="P490" s="35"/>
    </row>
    <row r="491" spans="13:16" x14ac:dyDescent="0.2">
      <c r="M491" s="35"/>
      <c r="N491" s="35"/>
      <c r="O491" s="35"/>
      <c r="P491" s="35"/>
    </row>
    <row r="492" spans="13:16" x14ac:dyDescent="0.2">
      <c r="M492" s="35"/>
      <c r="N492" s="35"/>
      <c r="O492" s="35"/>
      <c r="P492" s="35"/>
    </row>
    <row r="493" spans="13:16" x14ac:dyDescent="0.2">
      <c r="M493" s="35"/>
      <c r="N493" s="35"/>
      <c r="O493" s="35"/>
      <c r="P493" s="35"/>
    </row>
    <row r="494" spans="13:16" x14ac:dyDescent="0.2">
      <c r="M494" s="35"/>
      <c r="N494" s="35"/>
      <c r="O494" s="35"/>
      <c r="P494" s="35"/>
    </row>
    <row r="495" spans="13:16" x14ac:dyDescent="0.2">
      <c r="M495" s="35"/>
      <c r="N495" s="35"/>
      <c r="O495" s="35"/>
      <c r="P495" s="35"/>
    </row>
    <row r="496" spans="13:16" x14ac:dyDescent="0.2">
      <c r="M496" s="35"/>
      <c r="N496" s="35"/>
      <c r="O496" s="35"/>
      <c r="P496" s="35"/>
    </row>
    <row r="497" spans="13:16" x14ac:dyDescent="0.2">
      <c r="M497" s="35"/>
      <c r="N497" s="35"/>
      <c r="O497" s="35"/>
      <c r="P497" s="35"/>
    </row>
    <row r="498" spans="13:16" x14ac:dyDescent="0.2">
      <c r="M498" s="35"/>
      <c r="N498" s="35"/>
      <c r="O498" s="35"/>
      <c r="P498" s="35"/>
    </row>
    <row r="499" spans="13:16" x14ac:dyDescent="0.2">
      <c r="M499" s="35"/>
      <c r="N499" s="35"/>
      <c r="O499" s="35"/>
      <c r="P499" s="35"/>
    </row>
    <row r="500" spans="13:16" x14ac:dyDescent="0.2">
      <c r="M500" s="35"/>
      <c r="N500" s="35"/>
      <c r="O500" s="35"/>
      <c r="P500" s="35"/>
    </row>
    <row r="501" spans="13:16" x14ac:dyDescent="0.2">
      <c r="M501" s="35"/>
      <c r="N501" s="35"/>
      <c r="O501" s="35"/>
      <c r="P501" s="35"/>
    </row>
    <row r="502" spans="13:16" x14ac:dyDescent="0.2">
      <c r="M502" s="35"/>
      <c r="N502" s="35"/>
      <c r="O502" s="35"/>
      <c r="P502" s="35"/>
    </row>
    <row r="503" spans="13:16" x14ac:dyDescent="0.2">
      <c r="M503" s="35"/>
      <c r="N503" s="35"/>
      <c r="O503" s="35"/>
      <c r="P503" s="35"/>
    </row>
    <row r="504" spans="13:16" x14ac:dyDescent="0.2">
      <c r="M504" s="35"/>
      <c r="N504" s="35"/>
      <c r="O504" s="35"/>
      <c r="P504" s="35"/>
    </row>
    <row r="505" spans="13:16" x14ac:dyDescent="0.2">
      <c r="M505" s="35"/>
      <c r="N505" s="35"/>
      <c r="O505" s="35"/>
      <c r="P505" s="35"/>
    </row>
    <row r="506" spans="13:16" x14ac:dyDescent="0.2">
      <c r="M506" s="35"/>
      <c r="N506" s="35"/>
      <c r="O506" s="35"/>
      <c r="P506" s="35"/>
    </row>
    <row r="507" spans="13:16" x14ac:dyDescent="0.2">
      <c r="M507" s="35"/>
      <c r="N507" s="35"/>
      <c r="O507" s="35"/>
      <c r="P507" s="35"/>
    </row>
    <row r="508" spans="13:16" x14ac:dyDescent="0.2">
      <c r="M508" s="35"/>
      <c r="N508" s="35"/>
      <c r="O508" s="35"/>
      <c r="P508" s="35"/>
    </row>
    <row r="509" spans="13:16" x14ac:dyDescent="0.2">
      <c r="M509" s="35"/>
      <c r="N509" s="35"/>
      <c r="O509" s="35"/>
      <c r="P509" s="35"/>
    </row>
    <row r="510" spans="13:16" x14ac:dyDescent="0.2">
      <c r="M510" s="35"/>
      <c r="N510" s="35"/>
      <c r="O510" s="35"/>
      <c r="P510" s="35"/>
    </row>
    <row r="511" spans="13:16" x14ac:dyDescent="0.2">
      <c r="M511" s="35"/>
      <c r="N511" s="35"/>
      <c r="O511" s="35"/>
      <c r="P511" s="35"/>
    </row>
    <row r="512" spans="13:16" x14ac:dyDescent="0.2">
      <c r="M512" s="35"/>
      <c r="N512" s="35"/>
      <c r="O512" s="35"/>
      <c r="P512" s="35"/>
    </row>
    <row r="513" spans="13:16" x14ac:dyDescent="0.2">
      <c r="M513" s="35"/>
      <c r="N513" s="35"/>
      <c r="O513" s="35"/>
      <c r="P513" s="35"/>
    </row>
    <row r="514" spans="13:16" x14ac:dyDescent="0.2">
      <c r="M514" s="35"/>
      <c r="N514" s="35"/>
      <c r="O514" s="35"/>
      <c r="P514" s="35"/>
    </row>
    <row r="515" spans="13:16" x14ac:dyDescent="0.2">
      <c r="M515" s="35"/>
      <c r="N515" s="35"/>
      <c r="O515" s="35"/>
      <c r="P515" s="35"/>
    </row>
    <row r="516" spans="13:16" x14ac:dyDescent="0.2">
      <c r="M516" s="35"/>
      <c r="N516" s="35"/>
      <c r="O516" s="35"/>
      <c r="P516" s="35"/>
    </row>
    <row r="517" spans="13:16" x14ac:dyDescent="0.2">
      <c r="M517" s="35"/>
      <c r="N517" s="35"/>
      <c r="O517" s="35"/>
      <c r="P517" s="35"/>
    </row>
    <row r="518" spans="13:16" x14ac:dyDescent="0.2">
      <c r="M518" s="35"/>
      <c r="N518" s="35"/>
      <c r="O518" s="35"/>
      <c r="P518" s="35"/>
    </row>
    <row r="519" spans="13:16" x14ac:dyDescent="0.2">
      <c r="M519" s="35"/>
      <c r="N519" s="35"/>
      <c r="O519" s="35"/>
      <c r="P519" s="35"/>
    </row>
    <row r="520" spans="13:16" x14ac:dyDescent="0.2">
      <c r="M520" s="35"/>
      <c r="N520" s="35"/>
      <c r="O520" s="35"/>
      <c r="P520" s="35"/>
    </row>
    <row r="521" spans="13:16" x14ac:dyDescent="0.2">
      <c r="M521" s="35"/>
      <c r="N521" s="35"/>
      <c r="O521" s="35"/>
      <c r="P521" s="35"/>
    </row>
    <row r="522" spans="13:16" x14ac:dyDescent="0.2">
      <c r="M522" s="35"/>
      <c r="N522" s="35"/>
      <c r="O522" s="35"/>
      <c r="P522" s="35"/>
    </row>
    <row r="523" spans="13:16" x14ac:dyDescent="0.2">
      <c r="M523" s="35"/>
      <c r="N523" s="35"/>
      <c r="O523" s="35"/>
      <c r="P523" s="35"/>
    </row>
    <row r="524" spans="13:16" x14ac:dyDescent="0.2">
      <c r="M524" s="35"/>
      <c r="N524" s="35"/>
      <c r="O524" s="35"/>
      <c r="P524" s="35"/>
    </row>
    <row r="525" spans="13:16" x14ac:dyDescent="0.2">
      <c r="M525" s="35"/>
      <c r="N525" s="35"/>
      <c r="O525" s="35"/>
      <c r="P525" s="35"/>
    </row>
    <row r="526" spans="13:16" x14ac:dyDescent="0.2">
      <c r="M526" s="35"/>
      <c r="N526" s="35"/>
      <c r="O526" s="35"/>
      <c r="P526" s="35"/>
    </row>
    <row r="527" spans="13:16" x14ac:dyDescent="0.2">
      <c r="M527" s="35"/>
      <c r="N527" s="35"/>
      <c r="O527" s="35"/>
      <c r="P527" s="35"/>
    </row>
    <row r="528" spans="13:16" x14ac:dyDescent="0.2">
      <c r="M528" s="35"/>
      <c r="N528" s="35"/>
      <c r="O528" s="35"/>
      <c r="P528" s="35"/>
    </row>
    <row r="529" spans="13:16" x14ac:dyDescent="0.2">
      <c r="M529" s="35"/>
      <c r="N529" s="35"/>
      <c r="O529" s="35"/>
      <c r="P529" s="35"/>
    </row>
    <row r="530" spans="13:16" x14ac:dyDescent="0.2">
      <c r="M530" s="35"/>
      <c r="N530" s="35"/>
      <c r="O530" s="35"/>
      <c r="P530" s="35"/>
    </row>
    <row r="531" spans="13:16" x14ac:dyDescent="0.2">
      <c r="M531" s="35"/>
      <c r="N531" s="35"/>
      <c r="O531" s="35"/>
      <c r="P531" s="35"/>
    </row>
    <row r="532" spans="13:16" x14ac:dyDescent="0.2">
      <c r="M532" s="35"/>
      <c r="N532" s="35"/>
      <c r="O532" s="35"/>
      <c r="P532" s="35"/>
    </row>
    <row r="533" spans="13:16" x14ac:dyDescent="0.2">
      <c r="M533" s="35"/>
      <c r="N533" s="35"/>
      <c r="O533" s="35"/>
      <c r="P533" s="35"/>
    </row>
    <row r="534" spans="13:16" x14ac:dyDescent="0.2">
      <c r="M534" s="35"/>
      <c r="N534" s="35"/>
      <c r="O534" s="35"/>
      <c r="P534" s="35"/>
    </row>
    <row r="535" spans="13:16" x14ac:dyDescent="0.2">
      <c r="M535" s="35"/>
      <c r="N535" s="35"/>
      <c r="O535" s="35"/>
      <c r="P535" s="35"/>
    </row>
    <row r="536" spans="13:16" x14ac:dyDescent="0.2">
      <c r="M536" s="35"/>
      <c r="N536" s="35"/>
      <c r="O536" s="35"/>
      <c r="P536" s="35"/>
    </row>
    <row r="537" spans="13:16" x14ac:dyDescent="0.2">
      <c r="M537" s="35"/>
      <c r="N537" s="35"/>
      <c r="O537" s="35"/>
      <c r="P537" s="35"/>
    </row>
    <row r="538" spans="13:16" x14ac:dyDescent="0.2">
      <c r="M538" s="35"/>
      <c r="N538" s="35"/>
      <c r="O538" s="35"/>
      <c r="P538" s="35"/>
    </row>
    <row r="539" spans="13:16" x14ac:dyDescent="0.2">
      <c r="M539" s="35"/>
      <c r="N539" s="35"/>
      <c r="O539" s="35"/>
      <c r="P539" s="35"/>
    </row>
    <row r="540" spans="13:16" x14ac:dyDescent="0.2">
      <c r="M540" s="35"/>
      <c r="N540" s="35"/>
      <c r="O540" s="35"/>
      <c r="P540" s="35"/>
    </row>
    <row r="541" spans="13:16" x14ac:dyDescent="0.2">
      <c r="M541" s="35"/>
      <c r="N541" s="35"/>
      <c r="O541" s="35"/>
      <c r="P541" s="35"/>
    </row>
    <row r="542" spans="13:16" x14ac:dyDescent="0.2">
      <c r="M542" s="35"/>
      <c r="N542" s="35"/>
      <c r="O542" s="35"/>
      <c r="P542" s="35"/>
    </row>
    <row r="543" spans="13:16" x14ac:dyDescent="0.2">
      <c r="M543" s="35"/>
      <c r="N543" s="35"/>
      <c r="O543" s="35"/>
      <c r="P543" s="35"/>
    </row>
    <row r="544" spans="13:16" x14ac:dyDescent="0.2">
      <c r="M544" s="35"/>
      <c r="N544" s="35"/>
      <c r="O544" s="35"/>
      <c r="P544" s="35"/>
    </row>
    <row r="545" spans="13:16" x14ac:dyDescent="0.2">
      <c r="M545" s="35"/>
      <c r="N545" s="35"/>
      <c r="O545" s="35"/>
      <c r="P545" s="35"/>
    </row>
    <row r="546" spans="13:16" x14ac:dyDescent="0.2">
      <c r="M546" s="35"/>
      <c r="N546" s="35"/>
      <c r="O546" s="35"/>
      <c r="P546" s="35"/>
    </row>
    <row r="547" spans="13:16" x14ac:dyDescent="0.2">
      <c r="M547" s="35"/>
      <c r="N547" s="35"/>
      <c r="O547" s="35"/>
      <c r="P547" s="35"/>
    </row>
    <row r="548" spans="13:16" x14ac:dyDescent="0.2">
      <c r="M548" s="35"/>
      <c r="N548" s="35"/>
      <c r="O548" s="35"/>
      <c r="P548" s="35"/>
    </row>
    <row r="549" spans="13:16" x14ac:dyDescent="0.2">
      <c r="M549" s="35"/>
      <c r="N549" s="35"/>
      <c r="O549" s="35"/>
      <c r="P549" s="35"/>
    </row>
    <row r="550" spans="13:16" x14ac:dyDescent="0.2">
      <c r="M550" s="35"/>
      <c r="N550" s="35"/>
      <c r="O550" s="35"/>
      <c r="P550" s="35"/>
    </row>
    <row r="551" spans="13:16" x14ac:dyDescent="0.2">
      <c r="M551" s="35"/>
      <c r="N551" s="35"/>
      <c r="O551" s="35"/>
      <c r="P551" s="35"/>
    </row>
    <row r="552" spans="13:16" x14ac:dyDescent="0.2">
      <c r="M552" s="35"/>
      <c r="N552" s="35"/>
      <c r="O552" s="35"/>
      <c r="P552" s="35"/>
    </row>
    <row r="553" spans="13:16" x14ac:dyDescent="0.2">
      <c r="M553" s="35"/>
      <c r="N553" s="35"/>
      <c r="O553" s="35"/>
      <c r="P553" s="35"/>
    </row>
    <row r="554" spans="13:16" x14ac:dyDescent="0.2">
      <c r="M554" s="35"/>
      <c r="N554" s="35"/>
      <c r="O554" s="35"/>
      <c r="P554" s="35"/>
    </row>
    <row r="555" spans="13:16" x14ac:dyDescent="0.2">
      <c r="M555" s="35"/>
      <c r="N555" s="35"/>
      <c r="O555" s="35"/>
      <c r="P555" s="35"/>
    </row>
    <row r="556" spans="13:16" x14ac:dyDescent="0.2">
      <c r="M556" s="35"/>
      <c r="N556" s="35"/>
      <c r="O556" s="35"/>
      <c r="P556" s="35"/>
    </row>
    <row r="557" spans="13:16" x14ac:dyDescent="0.2">
      <c r="M557" s="35"/>
      <c r="N557" s="35"/>
      <c r="O557" s="35"/>
      <c r="P557" s="35"/>
    </row>
    <row r="558" spans="13:16" x14ac:dyDescent="0.2">
      <c r="M558" s="35"/>
      <c r="N558" s="35"/>
      <c r="O558" s="35"/>
      <c r="P558" s="35"/>
    </row>
    <row r="559" spans="13:16" x14ac:dyDescent="0.2">
      <c r="M559" s="35"/>
      <c r="N559" s="35"/>
      <c r="O559" s="35"/>
      <c r="P559" s="35"/>
    </row>
    <row r="560" spans="13:16" x14ac:dyDescent="0.2">
      <c r="M560" s="35"/>
      <c r="N560" s="35"/>
      <c r="O560" s="35"/>
      <c r="P560" s="35"/>
    </row>
    <row r="561" spans="13:16" x14ac:dyDescent="0.2">
      <c r="M561" s="35"/>
      <c r="N561" s="35"/>
      <c r="O561" s="35"/>
      <c r="P561" s="35"/>
    </row>
    <row r="562" spans="13:16" x14ac:dyDescent="0.2">
      <c r="M562" s="35"/>
      <c r="N562" s="35"/>
      <c r="O562" s="35"/>
      <c r="P562" s="35"/>
    </row>
    <row r="563" spans="13:16" x14ac:dyDescent="0.2">
      <c r="M563" s="35"/>
      <c r="N563" s="35"/>
      <c r="O563" s="35"/>
      <c r="P563" s="35"/>
    </row>
    <row r="564" spans="13:16" x14ac:dyDescent="0.2">
      <c r="M564" s="35"/>
      <c r="N564" s="35"/>
      <c r="O564" s="35"/>
      <c r="P564" s="35"/>
    </row>
    <row r="565" spans="13:16" x14ac:dyDescent="0.2">
      <c r="M565" s="35"/>
      <c r="N565" s="35"/>
      <c r="O565" s="35"/>
      <c r="P565" s="35"/>
    </row>
    <row r="566" spans="13:16" x14ac:dyDescent="0.2">
      <c r="M566" s="35"/>
      <c r="N566" s="35"/>
      <c r="O566" s="35"/>
      <c r="P566" s="35"/>
    </row>
    <row r="567" spans="13:16" x14ac:dyDescent="0.2">
      <c r="M567" s="35"/>
      <c r="N567" s="35"/>
      <c r="O567" s="35"/>
      <c r="P567" s="35"/>
    </row>
    <row r="568" spans="13:16" x14ac:dyDescent="0.2">
      <c r="M568" s="35"/>
      <c r="N568" s="35"/>
      <c r="O568" s="35"/>
      <c r="P568" s="35"/>
    </row>
    <row r="569" spans="13:16" x14ac:dyDescent="0.2">
      <c r="M569" s="35"/>
      <c r="N569" s="35"/>
      <c r="O569" s="35"/>
      <c r="P569" s="35"/>
    </row>
    <row r="570" spans="13:16" x14ac:dyDescent="0.2">
      <c r="M570" s="35"/>
      <c r="N570" s="35"/>
      <c r="O570" s="35"/>
      <c r="P570" s="35"/>
    </row>
    <row r="571" spans="13:16" x14ac:dyDescent="0.2">
      <c r="M571" s="35"/>
      <c r="N571" s="35"/>
      <c r="O571" s="35"/>
      <c r="P571" s="35"/>
    </row>
    <row r="572" spans="13:16" x14ac:dyDescent="0.2">
      <c r="M572" s="35"/>
      <c r="N572" s="35"/>
      <c r="O572" s="35"/>
      <c r="P572" s="35"/>
    </row>
    <row r="573" spans="13:16" x14ac:dyDescent="0.2">
      <c r="M573" s="35"/>
      <c r="N573" s="35"/>
      <c r="O573" s="35"/>
      <c r="P573" s="35"/>
    </row>
    <row r="574" spans="13:16" x14ac:dyDescent="0.2">
      <c r="M574" s="35"/>
      <c r="N574" s="35"/>
      <c r="O574" s="35"/>
      <c r="P574" s="35"/>
    </row>
    <row r="575" spans="13:16" x14ac:dyDescent="0.2">
      <c r="M575" s="35"/>
      <c r="N575" s="35"/>
      <c r="O575" s="35"/>
      <c r="P575" s="35"/>
    </row>
    <row r="576" spans="13:16" x14ac:dyDescent="0.2">
      <c r="M576" s="35"/>
      <c r="N576" s="35"/>
      <c r="O576" s="35"/>
      <c r="P576" s="35"/>
    </row>
    <row r="577" spans="13:16" x14ac:dyDescent="0.2">
      <c r="M577" s="35"/>
      <c r="N577" s="35"/>
      <c r="O577" s="35"/>
      <c r="P577" s="35"/>
    </row>
    <row r="578" spans="13:16" x14ac:dyDescent="0.2">
      <c r="M578" s="35"/>
      <c r="N578" s="35"/>
      <c r="O578" s="35"/>
      <c r="P578" s="35"/>
    </row>
    <row r="579" spans="13:16" x14ac:dyDescent="0.2">
      <c r="M579" s="35"/>
      <c r="N579" s="35"/>
      <c r="O579" s="35"/>
      <c r="P579" s="35"/>
    </row>
    <row r="580" spans="13:16" x14ac:dyDescent="0.2">
      <c r="M580" s="35"/>
      <c r="N580" s="35"/>
      <c r="O580" s="35"/>
      <c r="P580" s="35"/>
    </row>
    <row r="581" spans="13:16" x14ac:dyDescent="0.2">
      <c r="M581" s="35"/>
      <c r="N581" s="35"/>
      <c r="O581" s="35"/>
      <c r="P581" s="35"/>
    </row>
    <row r="582" spans="13:16" x14ac:dyDescent="0.2">
      <c r="M582" s="35"/>
      <c r="N582" s="35"/>
      <c r="O582" s="35"/>
      <c r="P582" s="35"/>
    </row>
    <row r="583" spans="13:16" x14ac:dyDescent="0.2">
      <c r="M583" s="35"/>
      <c r="N583" s="35"/>
      <c r="O583" s="35"/>
      <c r="P583" s="35"/>
    </row>
    <row r="584" spans="13:16" x14ac:dyDescent="0.2">
      <c r="M584" s="35"/>
      <c r="N584" s="35"/>
      <c r="O584" s="35"/>
      <c r="P584" s="35"/>
    </row>
    <row r="585" spans="13:16" x14ac:dyDescent="0.2">
      <c r="M585" s="35"/>
      <c r="N585" s="35"/>
      <c r="O585" s="35"/>
      <c r="P585" s="35"/>
    </row>
    <row r="586" spans="13:16" x14ac:dyDescent="0.2">
      <c r="M586" s="35"/>
      <c r="N586" s="35"/>
      <c r="O586" s="35"/>
      <c r="P586" s="35"/>
    </row>
    <row r="587" spans="13:16" x14ac:dyDescent="0.2">
      <c r="M587" s="35"/>
      <c r="N587" s="35"/>
      <c r="O587" s="35"/>
      <c r="P587" s="35"/>
    </row>
    <row r="588" spans="13:16" x14ac:dyDescent="0.2">
      <c r="M588" s="35"/>
      <c r="N588" s="35"/>
      <c r="O588" s="35"/>
      <c r="P588" s="35"/>
    </row>
    <row r="589" spans="13:16" x14ac:dyDescent="0.2">
      <c r="M589" s="35"/>
      <c r="N589" s="35"/>
      <c r="O589" s="35"/>
      <c r="P589" s="35"/>
    </row>
    <row r="590" spans="13:16" x14ac:dyDescent="0.2">
      <c r="M590" s="35"/>
      <c r="N590" s="35"/>
      <c r="O590" s="35"/>
      <c r="P590" s="35"/>
    </row>
    <row r="591" spans="13:16" x14ac:dyDescent="0.2">
      <c r="M591" s="35"/>
      <c r="N591" s="35"/>
      <c r="O591" s="35"/>
      <c r="P591" s="35"/>
    </row>
    <row r="592" spans="13:16" x14ac:dyDescent="0.2">
      <c r="M592" s="35"/>
      <c r="N592" s="35"/>
      <c r="O592" s="35"/>
      <c r="P592" s="35"/>
    </row>
    <row r="593" spans="13:16" x14ac:dyDescent="0.2">
      <c r="M593" s="35"/>
      <c r="N593" s="35"/>
      <c r="O593" s="35"/>
      <c r="P593" s="35"/>
    </row>
    <row r="594" spans="13:16" x14ac:dyDescent="0.2">
      <c r="M594" s="35"/>
      <c r="N594" s="35"/>
      <c r="O594" s="35"/>
      <c r="P594" s="35"/>
    </row>
    <row r="595" spans="13:16" x14ac:dyDescent="0.2">
      <c r="M595" s="35"/>
      <c r="N595" s="35"/>
      <c r="O595" s="35"/>
      <c r="P595" s="35"/>
    </row>
    <row r="596" spans="13:16" x14ac:dyDescent="0.2">
      <c r="M596" s="35"/>
      <c r="N596" s="35"/>
      <c r="O596" s="35"/>
      <c r="P596" s="35"/>
    </row>
    <row r="597" spans="13:16" x14ac:dyDescent="0.2">
      <c r="M597" s="35"/>
      <c r="N597" s="35"/>
      <c r="O597" s="35"/>
      <c r="P597" s="35"/>
    </row>
    <row r="598" spans="13:16" x14ac:dyDescent="0.2">
      <c r="M598" s="35"/>
      <c r="N598" s="35"/>
      <c r="O598" s="35"/>
      <c r="P598" s="35"/>
    </row>
    <row r="599" spans="13:16" x14ac:dyDescent="0.2">
      <c r="M599" s="35"/>
      <c r="N599" s="35"/>
      <c r="O599" s="35"/>
      <c r="P599" s="35"/>
    </row>
    <row r="600" spans="13:16" x14ac:dyDescent="0.2">
      <c r="M600" s="35"/>
      <c r="N600" s="35"/>
      <c r="O600" s="35"/>
      <c r="P600" s="35"/>
    </row>
    <row r="601" spans="13:16" x14ac:dyDescent="0.2">
      <c r="M601" s="35"/>
      <c r="N601" s="35"/>
      <c r="O601" s="35"/>
      <c r="P601" s="35"/>
    </row>
    <row r="602" spans="13:16" x14ac:dyDescent="0.2">
      <c r="M602" s="35"/>
      <c r="N602" s="35"/>
      <c r="O602" s="35"/>
      <c r="P602" s="35"/>
    </row>
    <row r="603" spans="13:16" x14ac:dyDescent="0.2">
      <c r="M603" s="35"/>
      <c r="N603" s="35"/>
      <c r="O603" s="35"/>
      <c r="P603" s="35"/>
    </row>
    <row r="604" spans="13:16" x14ac:dyDescent="0.2">
      <c r="M604" s="35"/>
      <c r="N604" s="35"/>
      <c r="O604" s="35"/>
      <c r="P604" s="35"/>
    </row>
    <row r="605" spans="13:16" x14ac:dyDescent="0.2">
      <c r="M605" s="35"/>
      <c r="N605" s="35"/>
      <c r="O605" s="35"/>
      <c r="P605" s="35"/>
    </row>
    <row r="606" spans="13:16" x14ac:dyDescent="0.2">
      <c r="M606" s="35"/>
      <c r="N606" s="35"/>
      <c r="O606" s="35"/>
      <c r="P606" s="35"/>
    </row>
    <row r="607" spans="13:16" x14ac:dyDescent="0.2">
      <c r="M607" s="35"/>
      <c r="N607" s="35"/>
      <c r="O607" s="35"/>
      <c r="P607" s="35"/>
    </row>
    <row r="608" spans="13:16" x14ac:dyDescent="0.2">
      <c r="M608" s="35"/>
      <c r="N608" s="35"/>
      <c r="O608" s="35"/>
      <c r="P608" s="35"/>
    </row>
    <row r="609" spans="13:16" x14ac:dyDescent="0.2">
      <c r="M609" s="35"/>
      <c r="N609" s="35"/>
      <c r="O609" s="35"/>
      <c r="P609" s="35"/>
    </row>
    <row r="610" spans="13:16" x14ac:dyDescent="0.2">
      <c r="M610" s="35"/>
      <c r="N610" s="35"/>
      <c r="O610" s="35"/>
      <c r="P610" s="35"/>
    </row>
    <row r="611" spans="13:16" x14ac:dyDescent="0.2">
      <c r="M611" s="35"/>
      <c r="N611" s="35"/>
      <c r="O611" s="35"/>
      <c r="P611" s="35"/>
    </row>
    <row r="612" spans="13:16" x14ac:dyDescent="0.2">
      <c r="M612" s="35"/>
      <c r="N612" s="35"/>
      <c r="O612" s="35"/>
      <c r="P612" s="35"/>
    </row>
    <row r="613" spans="13:16" x14ac:dyDescent="0.2">
      <c r="M613" s="35"/>
      <c r="N613" s="35"/>
      <c r="O613" s="35"/>
      <c r="P613" s="35"/>
    </row>
    <row r="614" spans="13:16" x14ac:dyDescent="0.2">
      <c r="M614" s="35"/>
      <c r="N614" s="35"/>
      <c r="O614" s="35"/>
      <c r="P614" s="35"/>
    </row>
    <row r="615" spans="13:16" x14ac:dyDescent="0.2">
      <c r="M615" s="35"/>
      <c r="N615" s="35"/>
      <c r="O615" s="35"/>
      <c r="P615" s="35"/>
    </row>
    <row r="616" spans="13:16" x14ac:dyDescent="0.2">
      <c r="M616" s="35"/>
      <c r="N616" s="35"/>
      <c r="O616" s="35"/>
      <c r="P616" s="35"/>
    </row>
    <row r="617" spans="13:16" x14ac:dyDescent="0.2">
      <c r="M617" s="35"/>
      <c r="N617" s="35"/>
      <c r="O617" s="35"/>
      <c r="P617" s="35"/>
    </row>
    <row r="618" spans="13:16" x14ac:dyDescent="0.2">
      <c r="M618" s="35"/>
      <c r="N618" s="35"/>
      <c r="O618" s="35"/>
      <c r="P618" s="35"/>
    </row>
    <row r="619" spans="13:16" x14ac:dyDescent="0.2">
      <c r="M619" s="35"/>
      <c r="N619" s="35"/>
      <c r="O619" s="35"/>
      <c r="P619" s="35"/>
    </row>
    <row r="620" spans="13:16" x14ac:dyDescent="0.2">
      <c r="M620" s="35"/>
      <c r="N620" s="35"/>
      <c r="O620" s="35"/>
      <c r="P620" s="35"/>
    </row>
    <row r="621" spans="13:16" x14ac:dyDescent="0.2">
      <c r="M621" s="35"/>
      <c r="N621" s="35"/>
      <c r="O621" s="35"/>
      <c r="P621" s="35"/>
    </row>
    <row r="622" spans="13:16" x14ac:dyDescent="0.2">
      <c r="M622" s="35"/>
      <c r="N622" s="35"/>
      <c r="O622" s="35"/>
      <c r="P622" s="35"/>
    </row>
    <row r="623" spans="13:16" x14ac:dyDescent="0.2">
      <c r="M623" s="35"/>
      <c r="N623" s="35"/>
      <c r="O623" s="35"/>
      <c r="P623" s="35"/>
    </row>
    <row r="624" spans="13:16" x14ac:dyDescent="0.2">
      <c r="M624" s="35"/>
      <c r="N624" s="35"/>
      <c r="O624" s="35"/>
      <c r="P624" s="35"/>
    </row>
    <row r="625" spans="13:16" x14ac:dyDescent="0.2">
      <c r="M625" s="35"/>
      <c r="N625" s="35"/>
      <c r="O625" s="35"/>
      <c r="P625" s="35"/>
    </row>
    <row r="626" spans="13:16" x14ac:dyDescent="0.2">
      <c r="M626" s="35"/>
      <c r="N626" s="35"/>
      <c r="O626" s="35"/>
      <c r="P626" s="35"/>
    </row>
    <row r="627" spans="13:16" x14ac:dyDescent="0.2">
      <c r="M627" s="35"/>
      <c r="N627" s="35"/>
      <c r="O627" s="35"/>
      <c r="P627" s="35"/>
    </row>
    <row r="628" spans="13:16" x14ac:dyDescent="0.2">
      <c r="M628" s="35"/>
      <c r="N628" s="35"/>
      <c r="O628" s="35"/>
      <c r="P628" s="35"/>
    </row>
    <row r="629" spans="13:16" x14ac:dyDescent="0.2">
      <c r="M629" s="35"/>
      <c r="N629" s="35"/>
      <c r="O629" s="35"/>
      <c r="P629" s="35"/>
    </row>
    <row r="630" spans="13:16" x14ac:dyDescent="0.2">
      <c r="M630" s="35"/>
      <c r="N630" s="35"/>
      <c r="O630" s="35"/>
      <c r="P630" s="35"/>
    </row>
    <row r="631" spans="13:16" x14ac:dyDescent="0.2">
      <c r="M631" s="35"/>
      <c r="N631" s="35"/>
      <c r="O631" s="35"/>
      <c r="P631" s="35"/>
    </row>
    <row r="632" spans="13:16" x14ac:dyDescent="0.2">
      <c r="M632" s="35"/>
      <c r="N632" s="35"/>
      <c r="O632" s="35"/>
      <c r="P632" s="35"/>
    </row>
    <row r="633" spans="13:16" x14ac:dyDescent="0.2">
      <c r="M633" s="35"/>
      <c r="N633" s="35"/>
      <c r="O633" s="35"/>
      <c r="P633" s="35"/>
    </row>
    <row r="634" spans="13:16" x14ac:dyDescent="0.2">
      <c r="M634" s="35"/>
      <c r="N634" s="35"/>
      <c r="O634" s="35"/>
      <c r="P634" s="35"/>
    </row>
    <row r="635" spans="13:16" x14ac:dyDescent="0.2">
      <c r="M635" s="35"/>
      <c r="N635" s="35"/>
      <c r="O635" s="35"/>
      <c r="P635" s="35"/>
    </row>
    <row r="636" spans="13:16" x14ac:dyDescent="0.2">
      <c r="M636" s="35"/>
      <c r="N636" s="35"/>
      <c r="O636" s="35"/>
      <c r="P636" s="35"/>
    </row>
    <row r="637" spans="13:16" x14ac:dyDescent="0.2">
      <c r="M637" s="35"/>
      <c r="N637" s="35"/>
      <c r="O637" s="35"/>
      <c r="P637" s="35"/>
    </row>
    <row r="638" spans="13:16" x14ac:dyDescent="0.2">
      <c r="M638" s="35"/>
      <c r="N638" s="35"/>
      <c r="O638" s="35"/>
      <c r="P638" s="35"/>
    </row>
    <row r="639" spans="13:16" x14ac:dyDescent="0.2">
      <c r="M639" s="35"/>
      <c r="N639" s="35"/>
      <c r="O639" s="35"/>
      <c r="P639" s="35"/>
    </row>
    <row r="640" spans="13:16" x14ac:dyDescent="0.2">
      <c r="M640" s="35"/>
      <c r="N640" s="35"/>
      <c r="O640" s="35"/>
      <c r="P640" s="35"/>
    </row>
    <row r="641" spans="13:16" x14ac:dyDescent="0.2">
      <c r="M641" s="35"/>
      <c r="N641" s="35"/>
      <c r="O641" s="35"/>
      <c r="P641" s="35"/>
    </row>
    <row r="642" spans="13:16" x14ac:dyDescent="0.2">
      <c r="M642" s="35"/>
      <c r="N642" s="35"/>
      <c r="O642" s="35"/>
      <c r="P642" s="35"/>
    </row>
    <row r="643" spans="13:16" x14ac:dyDescent="0.2">
      <c r="M643" s="35"/>
      <c r="N643" s="35"/>
      <c r="O643" s="35"/>
      <c r="P643" s="35"/>
    </row>
    <row r="644" spans="13:16" x14ac:dyDescent="0.2">
      <c r="M644" s="35"/>
      <c r="N644" s="35"/>
      <c r="O644" s="35"/>
      <c r="P644" s="35"/>
    </row>
    <row r="645" spans="13:16" x14ac:dyDescent="0.2">
      <c r="M645" s="35"/>
      <c r="N645" s="35"/>
      <c r="O645" s="35"/>
      <c r="P645" s="35"/>
    </row>
    <row r="646" spans="13:16" x14ac:dyDescent="0.2">
      <c r="M646" s="35"/>
      <c r="N646" s="35"/>
      <c r="O646" s="35"/>
      <c r="P646" s="35"/>
    </row>
    <row r="647" spans="13:16" x14ac:dyDescent="0.2">
      <c r="M647" s="35"/>
      <c r="N647" s="35"/>
      <c r="O647" s="35"/>
      <c r="P647" s="35"/>
    </row>
    <row r="648" spans="13:16" x14ac:dyDescent="0.2">
      <c r="M648" s="35"/>
      <c r="N648" s="35"/>
      <c r="O648" s="35"/>
      <c r="P648" s="35"/>
    </row>
    <row r="649" spans="13:16" x14ac:dyDescent="0.2">
      <c r="M649" s="35"/>
      <c r="N649" s="35"/>
      <c r="O649" s="35"/>
      <c r="P649" s="35"/>
    </row>
    <row r="650" spans="13:16" x14ac:dyDescent="0.2">
      <c r="M650" s="35"/>
      <c r="N650" s="35"/>
      <c r="O650" s="35"/>
      <c r="P650" s="35"/>
    </row>
    <row r="651" spans="13:16" x14ac:dyDescent="0.2">
      <c r="M651" s="35"/>
      <c r="N651" s="35"/>
      <c r="O651" s="35"/>
      <c r="P651" s="35"/>
    </row>
    <row r="652" spans="13:16" x14ac:dyDescent="0.2">
      <c r="M652" s="35"/>
      <c r="N652" s="35"/>
      <c r="O652" s="35"/>
      <c r="P652" s="35"/>
    </row>
    <row r="653" spans="13:16" x14ac:dyDescent="0.2">
      <c r="M653" s="35"/>
      <c r="N653" s="35"/>
      <c r="O653" s="35"/>
      <c r="P653" s="35"/>
    </row>
    <row r="654" spans="13:16" x14ac:dyDescent="0.2">
      <c r="M654" s="35"/>
      <c r="N654" s="35"/>
      <c r="O654" s="35"/>
      <c r="P654" s="35"/>
    </row>
    <row r="655" spans="13:16" x14ac:dyDescent="0.2">
      <c r="M655" s="35"/>
      <c r="N655" s="35"/>
      <c r="O655" s="35"/>
      <c r="P655" s="35"/>
    </row>
    <row r="656" spans="13:16" x14ac:dyDescent="0.2">
      <c r="M656" s="35"/>
      <c r="N656" s="35"/>
      <c r="O656" s="35"/>
      <c r="P656" s="35"/>
    </row>
    <row r="657" spans="13:16" x14ac:dyDescent="0.2">
      <c r="M657" s="35"/>
      <c r="N657" s="35"/>
      <c r="O657" s="35"/>
      <c r="P657" s="35"/>
    </row>
    <row r="658" spans="13:16" x14ac:dyDescent="0.2">
      <c r="M658" s="35"/>
      <c r="N658" s="35"/>
      <c r="O658" s="35"/>
      <c r="P658" s="35"/>
    </row>
    <row r="659" spans="13:16" x14ac:dyDescent="0.2">
      <c r="M659" s="35"/>
      <c r="N659" s="35"/>
      <c r="O659" s="35"/>
      <c r="P659" s="35"/>
    </row>
    <row r="660" spans="13:16" x14ac:dyDescent="0.2">
      <c r="M660" s="35"/>
      <c r="N660" s="35"/>
      <c r="O660" s="35"/>
      <c r="P660" s="35"/>
    </row>
    <row r="661" spans="13:16" x14ac:dyDescent="0.2">
      <c r="M661" s="35"/>
      <c r="N661" s="35"/>
      <c r="O661" s="35"/>
      <c r="P661" s="35"/>
    </row>
    <row r="662" spans="13:16" x14ac:dyDescent="0.2">
      <c r="M662" s="35"/>
      <c r="N662" s="35"/>
      <c r="O662" s="35"/>
      <c r="P662" s="35"/>
    </row>
    <row r="663" spans="13:16" x14ac:dyDescent="0.2">
      <c r="M663" s="35"/>
      <c r="N663" s="35"/>
      <c r="O663" s="35"/>
      <c r="P663" s="35"/>
    </row>
    <row r="664" spans="13:16" x14ac:dyDescent="0.2">
      <c r="M664" s="35"/>
      <c r="N664" s="35"/>
      <c r="O664" s="35"/>
      <c r="P664" s="35"/>
    </row>
    <row r="665" spans="13:16" x14ac:dyDescent="0.2">
      <c r="M665" s="35"/>
      <c r="N665" s="35"/>
      <c r="O665" s="35"/>
      <c r="P665" s="35"/>
    </row>
    <row r="666" spans="13:16" x14ac:dyDescent="0.2">
      <c r="M666" s="35"/>
      <c r="N666" s="35"/>
      <c r="O666" s="35"/>
      <c r="P666" s="35"/>
    </row>
    <row r="667" spans="13:16" x14ac:dyDescent="0.2">
      <c r="M667" s="35"/>
      <c r="N667" s="35"/>
      <c r="O667" s="35"/>
      <c r="P667" s="35"/>
    </row>
    <row r="668" spans="13:16" x14ac:dyDescent="0.2">
      <c r="M668" s="35"/>
      <c r="N668" s="35"/>
      <c r="O668" s="35"/>
      <c r="P668" s="35"/>
    </row>
    <row r="669" spans="13:16" x14ac:dyDescent="0.2">
      <c r="M669" s="35"/>
      <c r="N669" s="35"/>
      <c r="O669" s="35"/>
      <c r="P669" s="35"/>
    </row>
    <row r="670" spans="13:16" x14ac:dyDescent="0.2">
      <c r="M670" s="35"/>
      <c r="N670" s="35"/>
      <c r="O670" s="35"/>
      <c r="P670" s="35"/>
    </row>
    <row r="671" spans="13:16" x14ac:dyDescent="0.2">
      <c r="M671" s="35"/>
      <c r="N671" s="35"/>
      <c r="O671" s="35"/>
      <c r="P671" s="35"/>
    </row>
    <row r="672" spans="13:16" x14ac:dyDescent="0.2">
      <c r="M672" s="35"/>
      <c r="N672" s="35"/>
      <c r="O672" s="35"/>
      <c r="P672" s="35"/>
    </row>
    <row r="673" spans="13:16" x14ac:dyDescent="0.2">
      <c r="M673" s="35"/>
      <c r="N673" s="35"/>
      <c r="O673" s="35"/>
      <c r="P673" s="35"/>
    </row>
    <row r="674" spans="13:16" x14ac:dyDescent="0.2">
      <c r="M674" s="35"/>
      <c r="N674" s="35"/>
      <c r="O674" s="35"/>
      <c r="P674" s="35"/>
    </row>
    <row r="675" spans="13:16" x14ac:dyDescent="0.2">
      <c r="M675" s="35"/>
      <c r="N675" s="35"/>
      <c r="O675" s="35"/>
      <c r="P675" s="35"/>
    </row>
    <row r="676" spans="13:16" x14ac:dyDescent="0.2">
      <c r="M676" s="35"/>
      <c r="N676" s="35"/>
      <c r="O676" s="35"/>
      <c r="P676" s="35"/>
    </row>
    <row r="677" spans="13:16" x14ac:dyDescent="0.2">
      <c r="M677" s="35"/>
      <c r="N677" s="35"/>
      <c r="O677" s="35"/>
      <c r="P677" s="35"/>
    </row>
    <row r="678" spans="13:16" x14ac:dyDescent="0.2">
      <c r="M678" s="35"/>
      <c r="N678" s="35"/>
      <c r="O678" s="35"/>
      <c r="P678" s="35"/>
    </row>
    <row r="679" spans="13:16" x14ac:dyDescent="0.2">
      <c r="M679" s="35"/>
      <c r="N679" s="35"/>
      <c r="O679" s="35"/>
      <c r="P679" s="35"/>
    </row>
    <row r="680" spans="13:16" x14ac:dyDescent="0.2">
      <c r="M680" s="35"/>
      <c r="N680" s="35"/>
      <c r="O680" s="35"/>
      <c r="P680" s="35"/>
    </row>
    <row r="681" spans="13:16" x14ac:dyDescent="0.2">
      <c r="M681" s="35"/>
      <c r="N681" s="35"/>
      <c r="O681" s="35"/>
      <c r="P681" s="35"/>
    </row>
    <row r="682" spans="13:16" x14ac:dyDescent="0.2">
      <c r="M682" s="35"/>
      <c r="N682" s="35"/>
      <c r="O682" s="35"/>
      <c r="P682" s="35"/>
    </row>
    <row r="683" spans="13:16" x14ac:dyDescent="0.2">
      <c r="M683" s="35"/>
      <c r="N683" s="35"/>
      <c r="O683" s="35"/>
      <c r="P683" s="35"/>
    </row>
    <row r="684" spans="13:16" x14ac:dyDescent="0.2">
      <c r="M684" s="35"/>
      <c r="N684" s="35"/>
      <c r="O684" s="35"/>
      <c r="P684" s="35"/>
    </row>
    <row r="685" spans="13:16" x14ac:dyDescent="0.2">
      <c r="M685" s="35"/>
      <c r="N685" s="35"/>
      <c r="O685" s="35"/>
      <c r="P685" s="35"/>
    </row>
    <row r="686" spans="13:16" x14ac:dyDescent="0.2">
      <c r="M686" s="35"/>
      <c r="N686" s="35"/>
      <c r="O686" s="35"/>
      <c r="P686" s="35"/>
    </row>
    <row r="687" spans="13:16" x14ac:dyDescent="0.2">
      <c r="M687" s="35"/>
      <c r="N687" s="35"/>
      <c r="O687" s="35"/>
      <c r="P687" s="35"/>
    </row>
    <row r="688" spans="13:16" x14ac:dyDescent="0.2">
      <c r="M688" s="35"/>
      <c r="N688" s="35"/>
      <c r="O688" s="35"/>
      <c r="P688" s="35"/>
    </row>
    <row r="689" spans="13:16" x14ac:dyDescent="0.2">
      <c r="M689" s="35"/>
      <c r="N689" s="35"/>
      <c r="O689" s="35"/>
      <c r="P689" s="35"/>
    </row>
    <row r="690" spans="13:16" x14ac:dyDescent="0.2">
      <c r="M690" s="35"/>
      <c r="N690" s="35"/>
      <c r="O690" s="35"/>
      <c r="P690" s="35"/>
    </row>
    <row r="691" spans="13:16" x14ac:dyDescent="0.2">
      <c r="M691" s="35"/>
      <c r="N691" s="35"/>
      <c r="O691" s="35"/>
      <c r="P691" s="35"/>
    </row>
    <row r="692" spans="13:16" x14ac:dyDescent="0.2">
      <c r="M692" s="35"/>
      <c r="N692" s="35"/>
      <c r="O692" s="35"/>
      <c r="P692" s="35"/>
    </row>
    <row r="693" spans="13:16" x14ac:dyDescent="0.2">
      <c r="M693" s="35"/>
      <c r="N693" s="35"/>
      <c r="O693" s="35"/>
      <c r="P693" s="35"/>
    </row>
    <row r="694" spans="13:16" x14ac:dyDescent="0.2">
      <c r="M694" s="35"/>
      <c r="N694" s="35"/>
      <c r="O694" s="35"/>
      <c r="P694" s="35"/>
    </row>
    <row r="695" spans="13:16" x14ac:dyDescent="0.2">
      <c r="M695" s="35"/>
      <c r="N695" s="35"/>
      <c r="O695" s="35"/>
      <c r="P695" s="35"/>
    </row>
    <row r="696" spans="13:16" x14ac:dyDescent="0.2">
      <c r="M696" s="35"/>
      <c r="N696" s="35"/>
      <c r="O696" s="35"/>
      <c r="P696" s="35"/>
    </row>
    <row r="697" spans="13:16" x14ac:dyDescent="0.2">
      <c r="M697" s="35"/>
      <c r="N697" s="35"/>
      <c r="O697" s="35"/>
      <c r="P697" s="35"/>
    </row>
    <row r="698" spans="13:16" x14ac:dyDescent="0.2">
      <c r="M698" s="35"/>
      <c r="N698" s="35"/>
      <c r="O698" s="35"/>
      <c r="P698" s="35"/>
    </row>
    <row r="699" spans="13:16" x14ac:dyDescent="0.2">
      <c r="M699" s="35"/>
      <c r="N699" s="35"/>
      <c r="O699" s="35"/>
      <c r="P699" s="35"/>
    </row>
    <row r="700" spans="13:16" x14ac:dyDescent="0.2">
      <c r="M700" s="35"/>
      <c r="N700" s="35"/>
      <c r="O700" s="35"/>
      <c r="P700" s="35"/>
    </row>
    <row r="701" spans="13:16" x14ac:dyDescent="0.2">
      <c r="M701" s="35"/>
      <c r="N701" s="35"/>
      <c r="O701" s="35"/>
      <c r="P701" s="35"/>
    </row>
    <row r="702" spans="13:16" x14ac:dyDescent="0.2">
      <c r="M702" s="35"/>
      <c r="N702" s="35"/>
      <c r="O702" s="35"/>
      <c r="P702" s="35"/>
    </row>
    <row r="703" spans="13:16" x14ac:dyDescent="0.2">
      <c r="M703" s="35"/>
      <c r="N703" s="35"/>
      <c r="O703" s="35"/>
      <c r="P703" s="35"/>
    </row>
    <row r="704" spans="13:16" x14ac:dyDescent="0.2">
      <c r="M704" s="35"/>
      <c r="N704" s="35"/>
      <c r="O704" s="35"/>
      <c r="P704" s="35"/>
    </row>
    <row r="705" spans="13:16" x14ac:dyDescent="0.2">
      <c r="M705" s="35"/>
      <c r="N705" s="35"/>
      <c r="O705" s="35"/>
      <c r="P705" s="35"/>
    </row>
    <row r="706" spans="13:16" x14ac:dyDescent="0.2">
      <c r="M706" s="35"/>
      <c r="N706" s="35"/>
      <c r="O706" s="35"/>
      <c r="P706" s="35"/>
    </row>
    <row r="707" spans="13:16" x14ac:dyDescent="0.2">
      <c r="M707" s="35"/>
      <c r="N707" s="35"/>
      <c r="O707" s="35"/>
      <c r="P707" s="35"/>
    </row>
    <row r="708" spans="13:16" x14ac:dyDescent="0.2">
      <c r="M708" s="35"/>
      <c r="N708" s="35"/>
      <c r="O708" s="35"/>
      <c r="P708" s="35"/>
    </row>
    <row r="709" spans="13:16" x14ac:dyDescent="0.2">
      <c r="M709" s="35"/>
      <c r="N709" s="35"/>
      <c r="O709" s="35"/>
      <c r="P709" s="35"/>
    </row>
    <row r="710" spans="13:16" x14ac:dyDescent="0.2">
      <c r="M710" s="35"/>
      <c r="N710" s="35"/>
      <c r="O710" s="35"/>
      <c r="P710" s="35"/>
    </row>
    <row r="711" spans="13:16" x14ac:dyDescent="0.2">
      <c r="M711" s="35"/>
      <c r="N711" s="35"/>
      <c r="O711" s="35"/>
      <c r="P711" s="35"/>
    </row>
    <row r="712" spans="13:16" x14ac:dyDescent="0.2">
      <c r="M712" s="35"/>
      <c r="N712" s="35"/>
      <c r="O712" s="35"/>
      <c r="P712" s="35"/>
    </row>
    <row r="713" spans="13:16" x14ac:dyDescent="0.2">
      <c r="M713" s="35"/>
      <c r="N713" s="35"/>
      <c r="O713" s="35"/>
      <c r="P713" s="35"/>
    </row>
    <row r="714" spans="13:16" x14ac:dyDescent="0.2">
      <c r="M714" s="35"/>
      <c r="N714" s="35"/>
      <c r="O714" s="35"/>
      <c r="P714" s="35"/>
    </row>
    <row r="715" spans="13:16" x14ac:dyDescent="0.2">
      <c r="M715" s="35"/>
      <c r="N715" s="35"/>
      <c r="O715" s="35"/>
      <c r="P715" s="35"/>
    </row>
    <row r="716" spans="13:16" x14ac:dyDescent="0.2">
      <c r="M716" s="35"/>
      <c r="N716" s="35"/>
      <c r="O716" s="35"/>
      <c r="P716" s="35"/>
    </row>
    <row r="717" spans="13:16" x14ac:dyDescent="0.2">
      <c r="M717" s="35"/>
      <c r="N717" s="35"/>
      <c r="O717" s="35"/>
      <c r="P717" s="35"/>
    </row>
    <row r="718" spans="13:16" x14ac:dyDescent="0.2">
      <c r="M718" s="35"/>
      <c r="N718" s="35"/>
      <c r="O718" s="35"/>
      <c r="P718" s="35"/>
    </row>
    <row r="719" spans="13:16" x14ac:dyDescent="0.2">
      <c r="M719" s="35"/>
      <c r="N719" s="35"/>
      <c r="O719" s="35"/>
      <c r="P719" s="35"/>
    </row>
    <row r="720" spans="13:16" x14ac:dyDescent="0.2">
      <c r="M720" s="35"/>
      <c r="N720" s="35"/>
      <c r="O720" s="35"/>
      <c r="P720" s="35"/>
    </row>
    <row r="721" spans="13:16" x14ac:dyDescent="0.2">
      <c r="M721" s="35"/>
      <c r="N721" s="35"/>
      <c r="O721" s="35"/>
      <c r="P721" s="35"/>
    </row>
    <row r="722" spans="13:16" x14ac:dyDescent="0.2">
      <c r="M722" s="35"/>
      <c r="N722" s="35"/>
      <c r="O722" s="35"/>
      <c r="P722" s="35"/>
    </row>
    <row r="723" spans="13:16" x14ac:dyDescent="0.2">
      <c r="M723" s="35"/>
      <c r="N723" s="35"/>
      <c r="O723" s="35"/>
      <c r="P723" s="35"/>
    </row>
    <row r="724" spans="13:16" x14ac:dyDescent="0.2">
      <c r="M724" s="35"/>
      <c r="N724" s="35"/>
      <c r="O724" s="35"/>
      <c r="P724" s="35"/>
    </row>
    <row r="725" spans="13:16" x14ac:dyDescent="0.2">
      <c r="M725" s="35"/>
      <c r="N725" s="35"/>
      <c r="O725" s="35"/>
      <c r="P725" s="35"/>
    </row>
    <row r="726" spans="13:16" x14ac:dyDescent="0.2">
      <c r="M726" s="35"/>
      <c r="N726" s="35"/>
      <c r="O726" s="35"/>
      <c r="P726" s="35"/>
    </row>
    <row r="727" spans="13:16" x14ac:dyDescent="0.2">
      <c r="M727" s="35"/>
      <c r="N727" s="35"/>
      <c r="O727" s="35"/>
      <c r="P727" s="35"/>
    </row>
    <row r="728" spans="13:16" x14ac:dyDescent="0.2">
      <c r="M728" s="35"/>
      <c r="N728" s="35"/>
      <c r="O728" s="35"/>
      <c r="P728" s="35"/>
    </row>
    <row r="729" spans="13:16" x14ac:dyDescent="0.2">
      <c r="M729" s="35"/>
      <c r="N729" s="35"/>
      <c r="O729" s="35"/>
      <c r="P729" s="35"/>
    </row>
    <row r="730" spans="13:16" x14ac:dyDescent="0.2">
      <c r="M730" s="35"/>
      <c r="N730" s="35"/>
      <c r="O730" s="35"/>
      <c r="P730" s="35"/>
    </row>
    <row r="731" spans="13:16" x14ac:dyDescent="0.2">
      <c r="M731" s="35"/>
      <c r="N731" s="35"/>
      <c r="O731" s="35"/>
      <c r="P731" s="35"/>
    </row>
    <row r="732" spans="13:16" x14ac:dyDescent="0.2">
      <c r="M732" s="35"/>
      <c r="N732" s="35"/>
      <c r="O732" s="35"/>
      <c r="P732" s="35"/>
    </row>
    <row r="733" spans="13:16" x14ac:dyDescent="0.2">
      <c r="M733" s="35"/>
      <c r="N733" s="35"/>
      <c r="O733" s="35"/>
      <c r="P733" s="35"/>
    </row>
    <row r="734" spans="13:16" x14ac:dyDescent="0.2">
      <c r="M734" s="35"/>
      <c r="N734" s="35"/>
      <c r="O734" s="35"/>
      <c r="P734" s="35"/>
    </row>
    <row r="735" spans="13:16" x14ac:dyDescent="0.2">
      <c r="M735" s="35"/>
      <c r="N735" s="35"/>
      <c r="O735" s="35"/>
      <c r="P735" s="35"/>
    </row>
    <row r="736" spans="13:16" x14ac:dyDescent="0.2">
      <c r="M736" s="35"/>
      <c r="N736" s="35"/>
      <c r="O736" s="35"/>
      <c r="P736" s="35"/>
    </row>
    <row r="737" spans="13:16" x14ac:dyDescent="0.2">
      <c r="M737" s="35"/>
      <c r="N737" s="35"/>
      <c r="O737" s="35"/>
      <c r="P737" s="35"/>
    </row>
    <row r="738" spans="13:16" x14ac:dyDescent="0.2">
      <c r="M738" s="35"/>
      <c r="N738" s="35"/>
      <c r="O738" s="35"/>
      <c r="P738" s="35"/>
    </row>
    <row r="739" spans="13:16" x14ac:dyDescent="0.2">
      <c r="M739" s="35"/>
      <c r="N739" s="35"/>
      <c r="O739" s="35"/>
      <c r="P739" s="35"/>
    </row>
    <row r="740" spans="13:16" x14ac:dyDescent="0.2">
      <c r="M740" s="35"/>
      <c r="N740" s="35"/>
      <c r="O740" s="35"/>
      <c r="P740" s="35"/>
    </row>
    <row r="741" spans="13:16" x14ac:dyDescent="0.2">
      <c r="M741" s="35"/>
      <c r="N741" s="35"/>
      <c r="O741" s="35"/>
      <c r="P741" s="35"/>
    </row>
    <row r="742" spans="13:16" x14ac:dyDescent="0.2">
      <c r="M742" s="35"/>
      <c r="N742" s="35"/>
      <c r="O742" s="35"/>
      <c r="P742" s="35"/>
    </row>
    <row r="743" spans="13:16" x14ac:dyDescent="0.2">
      <c r="M743" s="35"/>
      <c r="N743" s="35"/>
      <c r="O743" s="35"/>
      <c r="P743" s="35"/>
    </row>
    <row r="744" spans="13:16" x14ac:dyDescent="0.2">
      <c r="M744" s="35"/>
      <c r="N744" s="35"/>
      <c r="O744" s="35"/>
      <c r="P744" s="35"/>
    </row>
    <row r="745" spans="13:16" x14ac:dyDescent="0.2">
      <c r="M745" s="35"/>
      <c r="N745" s="35"/>
      <c r="O745" s="35"/>
      <c r="P745" s="35"/>
    </row>
    <row r="746" spans="13:16" x14ac:dyDescent="0.2">
      <c r="M746" s="35"/>
      <c r="N746" s="35"/>
      <c r="O746" s="35"/>
      <c r="P746" s="35"/>
    </row>
    <row r="747" spans="13:16" x14ac:dyDescent="0.2">
      <c r="M747" s="35"/>
      <c r="N747" s="35"/>
      <c r="O747" s="35"/>
      <c r="P747" s="35"/>
    </row>
    <row r="748" spans="13:16" x14ac:dyDescent="0.2">
      <c r="M748" s="35"/>
      <c r="N748" s="35"/>
      <c r="O748" s="35"/>
      <c r="P748" s="35"/>
    </row>
    <row r="749" spans="13:16" x14ac:dyDescent="0.2">
      <c r="M749" s="35"/>
      <c r="N749" s="35"/>
      <c r="O749" s="35"/>
      <c r="P749" s="35"/>
    </row>
    <row r="750" spans="13:16" x14ac:dyDescent="0.2">
      <c r="M750" s="35"/>
      <c r="N750" s="35"/>
      <c r="O750" s="35"/>
      <c r="P750" s="35"/>
    </row>
    <row r="751" spans="13:16" x14ac:dyDescent="0.2">
      <c r="M751" s="35"/>
      <c r="N751" s="35"/>
      <c r="O751" s="35"/>
      <c r="P751" s="35"/>
    </row>
    <row r="752" spans="13:16" x14ac:dyDescent="0.2">
      <c r="M752" s="35"/>
      <c r="N752" s="35"/>
      <c r="O752" s="35"/>
      <c r="P752" s="35"/>
    </row>
    <row r="753" spans="13:16" x14ac:dyDescent="0.2">
      <c r="M753" s="35"/>
      <c r="N753" s="35"/>
      <c r="O753" s="35"/>
      <c r="P753" s="35"/>
    </row>
    <row r="754" spans="13:16" x14ac:dyDescent="0.2">
      <c r="M754" s="35"/>
      <c r="N754" s="35"/>
      <c r="O754" s="35"/>
      <c r="P754" s="35"/>
    </row>
    <row r="755" spans="13:16" x14ac:dyDescent="0.2">
      <c r="M755" s="35"/>
      <c r="N755" s="35"/>
      <c r="O755" s="35"/>
      <c r="P755" s="35"/>
    </row>
    <row r="756" spans="13:16" x14ac:dyDescent="0.2">
      <c r="M756" s="35"/>
      <c r="N756" s="35"/>
      <c r="O756" s="35"/>
      <c r="P756" s="35"/>
    </row>
    <row r="757" spans="13:16" x14ac:dyDescent="0.2">
      <c r="M757" s="35"/>
      <c r="N757" s="35"/>
      <c r="O757" s="35"/>
      <c r="P757" s="35"/>
    </row>
    <row r="758" spans="13:16" x14ac:dyDescent="0.2">
      <c r="M758" s="35"/>
      <c r="N758" s="35"/>
      <c r="O758" s="35"/>
      <c r="P758" s="35"/>
    </row>
    <row r="759" spans="13:16" x14ac:dyDescent="0.2">
      <c r="M759" s="35"/>
      <c r="N759" s="35"/>
      <c r="O759" s="35"/>
      <c r="P759" s="35"/>
    </row>
    <row r="760" spans="13:16" x14ac:dyDescent="0.2">
      <c r="M760" s="35"/>
      <c r="N760" s="35"/>
      <c r="O760" s="35"/>
      <c r="P760" s="35"/>
    </row>
    <row r="761" spans="13:16" x14ac:dyDescent="0.2">
      <c r="M761" s="35"/>
      <c r="N761" s="35"/>
      <c r="O761" s="35"/>
      <c r="P761" s="35"/>
    </row>
    <row r="762" spans="13:16" x14ac:dyDescent="0.2">
      <c r="M762" s="35"/>
      <c r="N762" s="35"/>
      <c r="O762" s="35"/>
      <c r="P762" s="35"/>
    </row>
    <row r="763" spans="13:16" x14ac:dyDescent="0.2">
      <c r="M763" s="35"/>
      <c r="N763" s="35"/>
      <c r="O763" s="35"/>
      <c r="P763" s="35"/>
    </row>
    <row r="764" spans="13:16" x14ac:dyDescent="0.2">
      <c r="M764" s="35"/>
      <c r="N764" s="35"/>
      <c r="O764" s="35"/>
      <c r="P764" s="35"/>
    </row>
    <row r="765" spans="13:16" x14ac:dyDescent="0.2">
      <c r="M765" s="35"/>
      <c r="N765" s="35"/>
      <c r="O765" s="35"/>
      <c r="P765" s="35"/>
    </row>
    <row r="766" spans="13:16" x14ac:dyDescent="0.2">
      <c r="M766" s="35"/>
      <c r="N766" s="35"/>
      <c r="O766" s="35"/>
      <c r="P766" s="35"/>
    </row>
    <row r="767" spans="13:16" x14ac:dyDescent="0.2">
      <c r="M767" s="35"/>
      <c r="N767" s="35"/>
      <c r="O767" s="35"/>
      <c r="P767" s="35"/>
    </row>
    <row r="768" spans="13:16" x14ac:dyDescent="0.2">
      <c r="M768" s="35"/>
      <c r="N768" s="35"/>
      <c r="O768" s="35"/>
      <c r="P768" s="35"/>
    </row>
    <row r="769" spans="13:16" x14ac:dyDescent="0.2">
      <c r="M769" s="35"/>
      <c r="N769" s="35"/>
      <c r="O769" s="35"/>
      <c r="P769" s="35"/>
    </row>
    <row r="770" spans="13:16" x14ac:dyDescent="0.2">
      <c r="M770" s="35"/>
      <c r="N770" s="35"/>
      <c r="O770" s="35"/>
      <c r="P770" s="35"/>
    </row>
    <row r="771" spans="13:16" x14ac:dyDescent="0.2">
      <c r="M771" s="35"/>
      <c r="N771" s="35"/>
      <c r="O771" s="35"/>
      <c r="P771" s="35"/>
    </row>
    <row r="772" spans="13:16" x14ac:dyDescent="0.2">
      <c r="M772" s="35"/>
      <c r="N772" s="35"/>
      <c r="O772" s="35"/>
      <c r="P772" s="35"/>
    </row>
    <row r="773" spans="13:16" x14ac:dyDescent="0.2">
      <c r="M773" s="35"/>
      <c r="N773" s="35"/>
      <c r="O773" s="35"/>
      <c r="P773" s="35"/>
    </row>
    <row r="774" spans="13:16" x14ac:dyDescent="0.2">
      <c r="M774" s="35"/>
      <c r="N774" s="35"/>
      <c r="O774" s="35"/>
      <c r="P774" s="35"/>
    </row>
    <row r="775" spans="13:16" x14ac:dyDescent="0.2">
      <c r="M775" s="35"/>
      <c r="N775" s="35"/>
      <c r="O775" s="35"/>
      <c r="P775" s="35"/>
    </row>
    <row r="776" spans="13:16" x14ac:dyDescent="0.2">
      <c r="M776" s="35"/>
      <c r="N776" s="35"/>
      <c r="O776" s="35"/>
      <c r="P776" s="35"/>
    </row>
    <row r="777" spans="13:16" x14ac:dyDescent="0.2">
      <c r="M777" s="35"/>
      <c r="N777" s="35"/>
      <c r="O777" s="35"/>
      <c r="P777" s="35"/>
    </row>
    <row r="778" spans="13:16" x14ac:dyDescent="0.2">
      <c r="M778" s="35"/>
      <c r="N778" s="35"/>
      <c r="O778" s="35"/>
      <c r="P778" s="35"/>
    </row>
    <row r="779" spans="13:16" x14ac:dyDescent="0.2">
      <c r="M779" s="35"/>
      <c r="N779" s="35"/>
      <c r="O779" s="35"/>
      <c r="P779" s="35"/>
    </row>
    <row r="780" spans="13:16" x14ac:dyDescent="0.2">
      <c r="M780" s="35"/>
      <c r="N780" s="35"/>
      <c r="O780" s="35"/>
      <c r="P780" s="35"/>
    </row>
    <row r="781" spans="13:16" x14ac:dyDescent="0.2">
      <c r="M781" s="35"/>
      <c r="N781" s="35"/>
      <c r="O781" s="35"/>
      <c r="P781" s="35"/>
    </row>
    <row r="782" spans="13:16" x14ac:dyDescent="0.2">
      <c r="M782" s="35"/>
      <c r="N782" s="35"/>
      <c r="O782" s="35"/>
      <c r="P782" s="35"/>
    </row>
    <row r="783" spans="13:16" x14ac:dyDescent="0.2">
      <c r="M783" s="35"/>
      <c r="N783" s="35"/>
      <c r="O783" s="35"/>
      <c r="P783" s="35"/>
    </row>
    <row r="784" spans="13:16" x14ac:dyDescent="0.2">
      <c r="M784" s="35"/>
      <c r="N784" s="35"/>
      <c r="O784" s="35"/>
      <c r="P784" s="35"/>
    </row>
    <row r="785" spans="13:16" x14ac:dyDescent="0.2">
      <c r="M785" s="35"/>
      <c r="N785" s="35"/>
      <c r="O785" s="35"/>
      <c r="P785" s="35"/>
    </row>
    <row r="786" spans="13:16" x14ac:dyDescent="0.2">
      <c r="M786" s="35"/>
      <c r="N786" s="35"/>
      <c r="O786" s="35"/>
      <c r="P786" s="35"/>
    </row>
    <row r="787" spans="13:16" x14ac:dyDescent="0.2">
      <c r="M787" s="35"/>
      <c r="N787" s="35"/>
      <c r="O787" s="35"/>
      <c r="P787" s="35"/>
    </row>
    <row r="788" spans="13:16" x14ac:dyDescent="0.2">
      <c r="M788" s="35"/>
      <c r="N788" s="35"/>
      <c r="O788" s="35"/>
      <c r="P788" s="35"/>
    </row>
    <row r="789" spans="13:16" x14ac:dyDescent="0.2">
      <c r="M789" s="35"/>
      <c r="N789" s="35"/>
      <c r="O789" s="35"/>
      <c r="P789" s="35"/>
    </row>
    <row r="790" spans="13:16" x14ac:dyDescent="0.2">
      <c r="M790" s="35"/>
      <c r="N790" s="35"/>
      <c r="O790" s="35"/>
      <c r="P790" s="35"/>
    </row>
    <row r="791" spans="13:16" x14ac:dyDescent="0.2">
      <c r="M791" s="35"/>
      <c r="N791" s="35"/>
      <c r="O791" s="35"/>
      <c r="P791" s="35"/>
    </row>
    <row r="792" spans="13:16" x14ac:dyDescent="0.2">
      <c r="M792" s="35"/>
      <c r="N792" s="35"/>
      <c r="O792" s="35"/>
      <c r="P792" s="35"/>
    </row>
    <row r="793" spans="13:16" x14ac:dyDescent="0.2">
      <c r="M793" s="35"/>
      <c r="N793" s="35"/>
      <c r="O793" s="35"/>
      <c r="P793" s="35"/>
    </row>
    <row r="794" spans="13:16" x14ac:dyDescent="0.2">
      <c r="M794" s="35"/>
      <c r="N794" s="35"/>
      <c r="O794" s="35"/>
      <c r="P794" s="35"/>
    </row>
    <row r="795" spans="13:16" x14ac:dyDescent="0.2">
      <c r="M795" s="35"/>
      <c r="N795" s="35"/>
      <c r="O795" s="35"/>
      <c r="P795" s="35"/>
    </row>
    <row r="796" spans="13:16" x14ac:dyDescent="0.2">
      <c r="M796" s="35"/>
      <c r="N796" s="35"/>
      <c r="O796" s="35"/>
      <c r="P796" s="35"/>
    </row>
    <row r="797" spans="13:16" x14ac:dyDescent="0.2">
      <c r="M797" s="35"/>
      <c r="N797" s="35"/>
      <c r="O797" s="35"/>
      <c r="P797" s="35"/>
    </row>
    <row r="798" spans="13:16" x14ac:dyDescent="0.2">
      <c r="M798" s="35"/>
      <c r="N798" s="35"/>
      <c r="O798" s="35"/>
      <c r="P798" s="35"/>
    </row>
    <row r="799" spans="13:16" x14ac:dyDescent="0.2">
      <c r="M799" s="35"/>
      <c r="N799" s="35"/>
      <c r="O799" s="35"/>
      <c r="P799" s="35"/>
    </row>
    <row r="800" spans="13:16" x14ac:dyDescent="0.2">
      <c r="M800" s="35"/>
      <c r="N800" s="35"/>
      <c r="O800" s="35"/>
      <c r="P800" s="35"/>
    </row>
    <row r="801" spans="13:16" x14ac:dyDescent="0.2">
      <c r="M801" s="35"/>
      <c r="N801" s="35"/>
      <c r="O801" s="35"/>
      <c r="P801" s="35"/>
    </row>
    <row r="802" spans="13:16" x14ac:dyDescent="0.2">
      <c r="M802" s="35"/>
      <c r="N802" s="35"/>
      <c r="O802" s="35"/>
      <c r="P802" s="35"/>
    </row>
    <row r="803" spans="13:16" x14ac:dyDescent="0.2">
      <c r="M803" s="35"/>
      <c r="N803" s="35"/>
      <c r="O803" s="35"/>
      <c r="P803" s="35"/>
    </row>
    <row r="804" spans="13:16" x14ac:dyDescent="0.2">
      <c r="M804" s="35"/>
      <c r="N804" s="35"/>
      <c r="O804" s="35"/>
      <c r="P804" s="35"/>
    </row>
    <row r="805" spans="13:16" x14ac:dyDescent="0.2">
      <c r="M805" s="35"/>
      <c r="N805" s="35"/>
      <c r="O805" s="35"/>
      <c r="P805" s="35"/>
    </row>
    <row r="806" spans="13:16" x14ac:dyDescent="0.2">
      <c r="M806" s="35"/>
      <c r="N806" s="35"/>
      <c r="O806" s="35"/>
      <c r="P806" s="35"/>
    </row>
    <row r="807" spans="13:16" x14ac:dyDescent="0.2">
      <c r="M807" s="35"/>
      <c r="N807" s="35"/>
      <c r="O807" s="35"/>
      <c r="P807" s="35"/>
    </row>
    <row r="808" spans="13:16" x14ac:dyDescent="0.2">
      <c r="M808" s="35"/>
      <c r="N808" s="35"/>
      <c r="O808" s="35"/>
      <c r="P808" s="35"/>
    </row>
    <row r="809" spans="13:16" x14ac:dyDescent="0.2">
      <c r="M809" s="35"/>
      <c r="N809" s="35"/>
      <c r="O809" s="35"/>
      <c r="P809" s="35"/>
    </row>
    <row r="810" spans="13:16" x14ac:dyDescent="0.2">
      <c r="M810" s="35"/>
      <c r="N810" s="35"/>
      <c r="O810" s="35"/>
      <c r="P810" s="35"/>
    </row>
    <row r="811" spans="13:16" x14ac:dyDescent="0.2">
      <c r="M811" s="35"/>
      <c r="N811" s="35"/>
      <c r="O811" s="35"/>
      <c r="P811" s="35"/>
    </row>
    <row r="812" spans="13:16" x14ac:dyDescent="0.2">
      <c r="M812" s="35"/>
      <c r="N812" s="35"/>
      <c r="O812" s="35"/>
      <c r="P812" s="35"/>
    </row>
    <row r="813" spans="13:16" x14ac:dyDescent="0.2">
      <c r="M813" s="35"/>
      <c r="N813" s="35"/>
      <c r="O813" s="35"/>
      <c r="P813" s="35"/>
    </row>
    <row r="814" spans="13:16" x14ac:dyDescent="0.2">
      <c r="M814" s="35"/>
      <c r="N814" s="35"/>
      <c r="O814" s="35"/>
      <c r="P814" s="35"/>
    </row>
    <row r="815" spans="13:16" x14ac:dyDescent="0.2">
      <c r="M815" s="35"/>
      <c r="N815" s="35"/>
      <c r="O815" s="35"/>
      <c r="P815" s="35"/>
    </row>
    <row r="816" spans="13:16" x14ac:dyDescent="0.2">
      <c r="M816" s="35"/>
      <c r="N816" s="35"/>
      <c r="O816" s="35"/>
      <c r="P816" s="35"/>
    </row>
    <row r="817" spans="13:16" x14ac:dyDescent="0.2">
      <c r="M817" s="35"/>
      <c r="N817" s="35"/>
      <c r="O817" s="35"/>
      <c r="P817" s="35"/>
    </row>
    <row r="818" spans="13:16" x14ac:dyDescent="0.2">
      <c r="M818" s="35"/>
      <c r="N818" s="35"/>
      <c r="O818" s="35"/>
      <c r="P818" s="35"/>
    </row>
    <row r="819" spans="13:16" x14ac:dyDescent="0.2">
      <c r="M819" s="35"/>
      <c r="N819" s="35"/>
      <c r="O819" s="35"/>
      <c r="P819" s="35"/>
    </row>
    <row r="820" spans="13:16" x14ac:dyDescent="0.2">
      <c r="M820" s="35"/>
      <c r="N820" s="35"/>
      <c r="O820" s="35"/>
      <c r="P820" s="35"/>
    </row>
    <row r="821" spans="13:16" x14ac:dyDescent="0.2">
      <c r="M821" s="35"/>
      <c r="N821" s="35"/>
      <c r="O821" s="35"/>
      <c r="P821" s="35"/>
    </row>
    <row r="822" spans="13:16" x14ac:dyDescent="0.2">
      <c r="M822" s="35"/>
      <c r="N822" s="35"/>
      <c r="O822" s="35"/>
      <c r="P822" s="35"/>
    </row>
    <row r="823" spans="13:16" x14ac:dyDescent="0.2">
      <c r="M823" s="35"/>
      <c r="N823" s="35"/>
      <c r="O823" s="35"/>
      <c r="P823" s="35"/>
    </row>
    <row r="824" spans="13:16" x14ac:dyDescent="0.2">
      <c r="M824" s="35"/>
      <c r="N824" s="35"/>
      <c r="O824" s="35"/>
      <c r="P824" s="35"/>
    </row>
    <row r="825" spans="13:16" x14ac:dyDescent="0.2">
      <c r="M825" s="35"/>
      <c r="N825" s="35"/>
      <c r="O825" s="35"/>
      <c r="P825" s="35"/>
    </row>
    <row r="826" spans="13:16" x14ac:dyDescent="0.2">
      <c r="M826" s="35"/>
      <c r="N826" s="35"/>
      <c r="O826" s="35"/>
      <c r="P826" s="35"/>
    </row>
    <row r="827" spans="13:16" x14ac:dyDescent="0.2">
      <c r="M827" s="35"/>
      <c r="N827" s="35"/>
      <c r="O827" s="35"/>
      <c r="P827" s="35"/>
    </row>
    <row r="828" spans="13:16" x14ac:dyDescent="0.2">
      <c r="M828" s="35"/>
      <c r="N828" s="35"/>
      <c r="O828" s="35"/>
      <c r="P828" s="35"/>
    </row>
    <row r="829" spans="13:16" x14ac:dyDescent="0.2">
      <c r="M829" s="35"/>
      <c r="N829" s="35"/>
      <c r="O829" s="35"/>
      <c r="P829" s="35"/>
    </row>
    <row r="830" spans="13:16" x14ac:dyDescent="0.2">
      <c r="M830" s="35"/>
      <c r="N830" s="35"/>
      <c r="O830" s="35"/>
      <c r="P830" s="35"/>
    </row>
    <row r="831" spans="13:16" x14ac:dyDescent="0.2">
      <c r="M831" s="35"/>
      <c r="N831" s="35"/>
      <c r="O831" s="35"/>
      <c r="P831" s="35"/>
    </row>
    <row r="832" spans="13:16" x14ac:dyDescent="0.2">
      <c r="M832" s="35"/>
      <c r="N832" s="35"/>
      <c r="O832" s="35"/>
      <c r="P832" s="35"/>
    </row>
    <row r="833" spans="13:16" x14ac:dyDescent="0.2">
      <c r="M833" s="35"/>
      <c r="N833" s="35"/>
      <c r="O833" s="35"/>
      <c r="P833" s="35"/>
    </row>
    <row r="834" spans="13:16" x14ac:dyDescent="0.2">
      <c r="M834" s="35"/>
      <c r="N834" s="35"/>
      <c r="O834" s="35"/>
      <c r="P834" s="35"/>
    </row>
    <row r="835" spans="13:16" x14ac:dyDescent="0.2">
      <c r="M835" s="35"/>
      <c r="N835" s="35"/>
      <c r="O835" s="35"/>
      <c r="P835" s="35"/>
    </row>
    <row r="836" spans="13:16" x14ac:dyDescent="0.2">
      <c r="M836" s="35"/>
      <c r="N836" s="35"/>
      <c r="O836" s="35"/>
      <c r="P836" s="35"/>
    </row>
    <row r="837" spans="13:16" x14ac:dyDescent="0.2">
      <c r="M837" s="35"/>
      <c r="N837" s="35"/>
      <c r="O837" s="35"/>
      <c r="P837" s="35"/>
    </row>
    <row r="838" spans="13:16" x14ac:dyDescent="0.2">
      <c r="M838" s="35"/>
      <c r="N838" s="35"/>
      <c r="O838" s="35"/>
      <c r="P838" s="35"/>
    </row>
    <row r="839" spans="13:16" x14ac:dyDescent="0.2">
      <c r="M839" s="35"/>
      <c r="N839" s="35"/>
      <c r="O839" s="35"/>
      <c r="P839" s="35"/>
    </row>
    <row r="840" spans="13:16" x14ac:dyDescent="0.2">
      <c r="M840" s="35"/>
      <c r="N840" s="35"/>
      <c r="O840" s="35"/>
      <c r="P840" s="35"/>
    </row>
    <row r="841" spans="13:16" x14ac:dyDescent="0.2">
      <c r="M841" s="35"/>
      <c r="N841" s="35"/>
      <c r="O841" s="35"/>
      <c r="P841" s="35"/>
    </row>
    <row r="842" spans="13:16" x14ac:dyDescent="0.2">
      <c r="M842" s="35"/>
      <c r="N842" s="35"/>
      <c r="O842" s="35"/>
      <c r="P842" s="35"/>
    </row>
    <row r="843" spans="13:16" x14ac:dyDescent="0.2">
      <c r="M843" s="35"/>
      <c r="N843" s="35"/>
      <c r="O843" s="35"/>
      <c r="P843" s="35"/>
    </row>
    <row r="844" spans="13:16" x14ac:dyDescent="0.2">
      <c r="M844" s="35"/>
      <c r="N844" s="35"/>
      <c r="O844" s="35"/>
      <c r="P844" s="35"/>
    </row>
    <row r="845" spans="13:16" x14ac:dyDescent="0.2">
      <c r="M845" s="35"/>
      <c r="N845" s="35"/>
      <c r="O845" s="35"/>
      <c r="P845" s="35"/>
    </row>
    <row r="846" spans="13:16" x14ac:dyDescent="0.2">
      <c r="M846" s="35"/>
      <c r="N846" s="35"/>
      <c r="O846" s="35"/>
      <c r="P846" s="35"/>
    </row>
    <row r="847" spans="13:16" x14ac:dyDescent="0.2">
      <c r="M847" s="35"/>
      <c r="N847" s="35"/>
      <c r="O847" s="35"/>
      <c r="P847" s="35"/>
    </row>
    <row r="848" spans="13:16" x14ac:dyDescent="0.2">
      <c r="M848" s="35"/>
      <c r="N848" s="35"/>
      <c r="O848" s="35"/>
      <c r="P848" s="35"/>
    </row>
    <row r="849" spans="13:16" x14ac:dyDescent="0.2">
      <c r="M849" s="35"/>
      <c r="N849" s="35"/>
      <c r="O849" s="35"/>
      <c r="P849" s="35"/>
    </row>
    <row r="850" spans="13:16" x14ac:dyDescent="0.2">
      <c r="M850" s="35"/>
      <c r="N850" s="35"/>
      <c r="O850" s="35"/>
      <c r="P850" s="35"/>
    </row>
    <row r="851" spans="13:16" x14ac:dyDescent="0.2">
      <c r="M851" s="35"/>
      <c r="N851" s="35"/>
      <c r="O851" s="35"/>
      <c r="P851" s="35"/>
    </row>
    <row r="852" spans="13:16" x14ac:dyDescent="0.2">
      <c r="M852" s="35"/>
      <c r="N852" s="35"/>
      <c r="O852" s="35"/>
      <c r="P852" s="35"/>
    </row>
    <row r="853" spans="13:16" x14ac:dyDescent="0.2">
      <c r="M853" s="35"/>
      <c r="N853" s="35"/>
      <c r="O853" s="35"/>
      <c r="P853" s="35"/>
    </row>
    <row r="854" spans="13:16" x14ac:dyDescent="0.2">
      <c r="M854" s="35"/>
      <c r="N854" s="35"/>
      <c r="O854" s="35"/>
      <c r="P854" s="35"/>
    </row>
    <row r="855" spans="13:16" x14ac:dyDescent="0.2">
      <c r="M855" s="35"/>
      <c r="N855" s="35"/>
      <c r="O855" s="35"/>
      <c r="P855" s="35"/>
    </row>
    <row r="856" spans="13:16" x14ac:dyDescent="0.2">
      <c r="M856" s="35"/>
      <c r="N856" s="35"/>
      <c r="O856" s="35"/>
      <c r="P856" s="35"/>
    </row>
    <row r="857" spans="13:16" x14ac:dyDescent="0.2">
      <c r="M857" s="35"/>
      <c r="N857" s="35"/>
      <c r="O857" s="35"/>
      <c r="P857" s="35"/>
    </row>
    <row r="858" spans="13:16" x14ac:dyDescent="0.2">
      <c r="M858" s="35"/>
      <c r="N858" s="35"/>
      <c r="O858" s="35"/>
      <c r="P858" s="35"/>
    </row>
    <row r="859" spans="13:16" x14ac:dyDescent="0.2">
      <c r="M859" s="35"/>
      <c r="N859" s="35"/>
      <c r="O859" s="35"/>
      <c r="P859" s="35"/>
    </row>
    <row r="860" spans="13:16" x14ac:dyDescent="0.2">
      <c r="M860" s="35"/>
      <c r="N860" s="35"/>
      <c r="O860" s="35"/>
      <c r="P860" s="35"/>
    </row>
    <row r="861" spans="13:16" x14ac:dyDescent="0.2">
      <c r="M861" s="35"/>
      <c r="N861" s="35"/>
      <c r="O861" s="35"/>
      <c r="P861" s="35"/>
    </row>
    <row r="862" spans="13:16" x14ac:dyDescent="0.2">
      <c r="M862" s="35"/>
      <c r="N862" s="35"/>
      <c r="O862" s="35"/>
      <c r="P862" s="35"/>
    </row>
    <row r="863" spans="13:16" x14ac:dyDescent="0.2">
      <c r="M863" s="35"/>
      <c r="N863" s="35"/>
      <c r="O863" s="35"/>
      <c r="P863" s="35"/>
    </row>
    <row r="864" spans="13:16" x14ac:dyDescent="0.2">
      <c r="M864" s="35"/>
      <c r="N864" s="35"/>
      <c r="O864" s="35"/>
      <c r="P864" s="35"/>
    </row>
    <row r="865" spans="13:16" x14ac:dyDescent="0.2">
      <c r="M865" s="35"/>
      <c r="N865" s="35"/>
      <c r="O865" s="35"/>
      <c r="P865" s="35"/>
    </row>
    <row r="866" spans="13:16" x14ac:dyDescent="0.2">
      <c r="M866" s="35"/>
      <c r="N866" s="35"/>
      <c r="O866" s="35"/>
      <c r="P866" s="35"/>
    </row>
    <row r="867" spans="13:16" x14ac:dyDescent="0.2">
      <c r="M867" s="35"/>
      <c r="N867" s="35"/>
      <c r="O867" s="35"/>
      <c r="P867" s="35"/>
    </row>
    <row r="868" spans="13:16" x14ac:dyDescent="0.2">
      <c r="M868" s="35"/>
      <c r="N868" s="35"/>
      <c r="O868" s="35"/>
      <c r="P868" s="35"/>
    </row>
    <row r="869" spans="13:16" x14ac:dyDescent="0.2">
      <c r="M869" s="35"/>
      <c r="N869" s="35"/>
      <c r="O869" s="35"/>
      <c r="P869" s="35"/>
    </row>
    <row r="870" spans="13:16" x14ac:dyDescent="0.2">
      <c r="M870" s="35"/>
      <c r="N870" s="35"/>
      <c r="O870" s="35"/>
      <c r="P870" s="35"/>
    </row>
    <row r="871" spans="13:16" x14ac:dyDescent="0.2">
      <c r="M871" s="35"/>
      <c r="N871" s="35"/>
      <c r="O871" s="35"/>
      <c r="P871" s="35"/>
    </row>
    <row r="872" spans="13:16" x14ac:dyDescent="0.2">
      <c r="M872" s="35"/>
      <c r="N872" s="35"/>
      <c r="O872" s="35"/>
      <c r="P872" s="35"/>
    </row>
    <row r="873" spans="13:16" x14ac:dyDescent="0.2">
      <c r="M873" s="35"/>
      <c r="N873" s="35"/>
      <c r="O873" s="35"/>
      <c r="P873" s="35"/>
    </row>
    <row r="874" spans="13:16" x14ac:dyDescent="0.2">
      <c r="M874" s="35"/>
      <c r="N874" s="35"/>
      <c r="O874" s="35"/>
      <c r="P874" s="35"/>
    </row>
    <row r="875" spans="13:16" x14ac:dyDescent="0.2">
      <c r="M875" s="35"/>
      <c r="N875" s="35"/>
      <c r="O875" s="35"/>
      <c r="P875" s="35"/>
    </row>
    <row r="876" spans="13:16" x14ac:dyDescent="0.2">
      <c r="M876" s="35"/>
      <c r="N876" s="35"/>
      <c r="O876" s="35"/>
      <c r="P876" s="35"/>
    </row>
    <row r="877" spans="13:16" x14ac:dyDescent="0.2">
      <c r="M877" s="35"/>
      <c r="N877" s="35"/>
      <c r="O877" s="35"/>
      <c r="P877" s="35"/>
    </row>
    <row r="878" spans="13:16" x14ac:dyDescent="0.2">
      <c r="M878" s="35"/>
      <c r="N878" s="35"/>
      <c r="O878" s="35"/>
      <c r="P878" s="35"/>
    </row>
    <row r="879" spans="13:16" x14ac:dyDescent="0.2">
      <c r="M879" s="35"/>
      <c r="N879" s="35"/>
      <c r="O879" s="35"/>
      <c r="P879" s="35"/>
    </row>
    <row r="880" spans="13:16" x14ac:dyDescent="0.2">
      <c r="M880" s="35"/>
      <c r="N880" s="35"/>
      <c r="O880" s="35"/>
      <c r="P880" s="35"/>
    </row>
    <row r="881" spans="13:16" x14ac:dyDescent="0.2">
      <c r="M881" s="35"/>
      <c r="N881" s="35"/>
      <c r="O881" s="35"/>
      <c r="P881" s="35"/>
    </row>
    <row r="882" spans="13:16" x14ac:dyDescent="0.2">
      <c r="M882" s="35"/>
      <c r="N882" s="35"/>
      <c r="O882" s="35"/>
      <c r="P882" s="35"/>
    </row>
    <row r="883" spans="13:16" x14ac:dyDescent="0.2">
      <c r="M883" s="35"/>
      <c r="N883" s="35"/>
      <c r="O883" s="35"/>
      <c r="P883" s="35"/>
    </row>
    <row r="884" spans="13:16" x14ac:dyDescent="0.2">
      <c r="M884" s="35"/>
      <c r="N884" s="35"/>
      <c r="O884" s="35"/>
      <c r="P884" s="35"/>
    </row>
    <row r="885" spans="13:16" x14ac:dyDescent="0.2">
      <c r="M885" s="35"/>
      <c r="N885" s="35"/>
      <c r="O885" s="35"/>
      <c r="P885" s="35"/>
    </row>
    <row r="886" spans="13:16" x14ac:dyDescent="0.2">
      <c r="M886" s="35"/>
      <c r="N886" s="35"/>
      <c r="O886" s="35"/>
      <c r="P886" s="35"/>
    </row>
    <row r="887" spans="13:16" x14ac:dyDescent="0.2">
      <c r="M887" s="35"/>
      <c r="N887" s="35"/>
      <c r="O887" s="35"/>
      <c r="P887" s="35"/>
    </row>
    <row r="888" spans="13:16" x14ac:dyDescent="0.2">
      <c r="M888" s="35"/>
      <c r="N888" s="35"/>
      <c r="O888" s="35"/>
      <c r="P888" s="35"/>
    </row>
    <row r="889" spans="13:16" x14ac:dyDescent="0.2">
      <c r="M889" s="35"/>
      <c r="N889" s="35"/>
      <c r="O889" s="35"/>
      <c r="P889" s="35"/>
    </row>
    <row r="890" spans="13:16" x14ac:dyDescent="0.2">
      <c r="M890" s="35"/>
      <c r="N890" s="35"/>
      <c r="O890" s="35"/>
      <c r="P890" s="35"/>
    </row>
    <row r="891" spans="13:16" x14ac:dyDescent="0.2">
      <c r="M891" s="35"/>
      <c r="N891" s="35"/>
      <c r="O891" s="35"/>
      <c r="P891" s="35"/>
    </row>
    <row r="892" spans="13:16" x14ac:dyDescent="0.2">
      <c r="M892" s="35"/>
      <c r="N892" s="35"/>
      <c r="O892" s="35"/>
      <c r="P892" s="35"/>
    </row>
    <row r="893" spans="13:16" x14ac:dyDescent="0.2">
      <c r="M893" s="35"/>
      <c r="N893" s="35"/>
      <c r="O893" s="35"/>
      <c r="P893" s="35"/>
    </row>
    <row r="894" spans="13:16" x14ac:dyDescent="0.2">
      <c r="M894" s="35"/>
      <c r="N894" s="35"/>
      <c r="O894" s="35"/>
      <c r="P894" s="35"/>
    </row>
    <row r="895" spans="13:16" x14ac:dyDescent="0.2">
      <c r="M895" s="35"/>
      <c r="N895" s="35"/>
      <c r="O895" s="35"/>
      <c r="P895" s="35"/>
    </row>
    <row r="896" spans="13:16" x14ac:dyDescent="0.2">
      <c r="M896" s="35"/>
      <c r="N896" s="35"/>
      <c r="O896" s="35"/>
      <c r="P896" s="35"/>
    </row>
    <row r="897" spans="13:16" x14ac:dyDescent="0.2">
      <c r="M897" s="35"/>
      <c r="N897" s="35"/>
      <c r="O897" s="35"/>
      <c r="P897" s="35"/>
    </row>
    <row r="898" spans="13:16" x14ac:dyDescent="0.2">
      <c r="M898" s="35"/>
      <c r="N898" s="35"/>
      <c r="O898" s="35"/>
      <c r="P898" s="35"/>
    </row>
    <row r="899" spans="13:16" x14ac:dyDescent="0.2">
      <c r="M899" s="35"/>
      <c r="N899" s="35"/>
      <c r="O899" s="35"/>
      <c r="P899" s="35"/>
    </row>
    <row r="900" spans="13:16" x14ac:dyDescent="0.2">
      <c r="M900" s="35"/>
      <c r="N900" s="35"/>
      <c r="O900" s="35"/>
      <c r="P900" s="35"/>
    </row>
    <row r="901" spans="13:16" x14ac:dyDescent="0.2">
      <c r="M901" s="35"/>
      <c r="N901" s="35"/>
      <c r="O901" s="35"/>
      <c r="P901" s="35"/>
    </row>
    <row r="902" spans="13:16" x14ac:dyDescent="0.2">
      <c r="M902" s="35"/>
      <c r="N902" s="35"/>
      <c r="O902" s="35"/>
      <c r="P902" s="35"/>
    </row>
    <row r="903" spans="13:16" x14ac:dyDescent="0.2">
      <c r="M903" s="35"/>
      <c r="N903" s="35"/>
      <c r="O903" s="35"/>
      <c r="P903" s="35"/>
    </row>
    <row r="904" spans="13:16" x14ac:dyDescent="0.2">
      <c r="M904" s="35"/>
      <c r="N904" s="35"/>
      <c r="O904" s="35"/>
      <c r="P904" s="35"/>
    </row>
    <row r="905" spans="13:16" x14ac:dyDescent="0.2">
      <c r="M905" s="35"/>
      <c r="N905" s="35"/>
      <c r="O905" s="35"/>
      <c r="P905" s="35"/>
    </row>
    <row r="906" spans="13:16" x14ac:dyDescent="0.2">
      <c r="M906" s="35"/>
      <c r="N906" s="35"/>
      <c r="O906" s="35"/>
      <c r="P906" s="35"/>
    </row>
    <row r="907" spans="13:16" x14ac:dyDescent="0.2">
      <c r="M907" s="35"/>
      <c r="N907" s="35"/>
      <c r="O907" s="35"/>
      <c r="P907" s="35"/>
    </row>
    <row r="908" spans="13:16" x14ac:dyDescent="0.2">
      <c r="M908" s="35"/>
      <c r="N908" s="35"/>
      <c r="O908" s="35"/>
      <c r="P908" s="35"/>
    </row>
    <row r="909" spans="13:16" x14ac:dyDescent="0.2">
      <c r="M909" s="35"/>
      <c r="N909" s="35"/>
      <c r="O909" s="35"/>
      <c r="P909" s="35"/>
    </row>
    <row r="910" spans="13:16" x14ac:dyDescent="0.2">
      <c r="M910" s="35"/>
      <c r="N910" s="35"/>
      <c r="O910" s="35"/>
      <c r="P910" s="35"/>
    </row>
    <row r="911" spans="13:16" x14ac:dyDescent="0.2">
      <c r="M911" s="35"/>
      <c r="N911" s="35"/>
      <c r="O911" s="35"/>
      <c r="P911" s="35"/>
    </row>
    <row r="912" spans="13:16" x14ac:dyDescent="0.2">
      <c r="M912" s="35"/>
      <c r="N912" s="35"/>
      <c r="O912" s="35"/>
      <c r="P912" s="35"/>
    </row>
    <row r="913" spans="13:16" x14ac:dyDescent="0.2">
      <c r="M913" s="35"/>
      <c r="N913" s="35"/>
      <c r="O913" s="35"/>
      <c r="P913" s="35"/>
    </row>
    <row r="914" spans="13:16" x14ac:dyDescent="0.2">
      <c r="M914" s="35"/>
      <c r="N914" s="35"/>
      <c r="O914" s="35"/>
      <c r="P914" s="35"/>
    </row>
    <row r="915" spans="13:16" x14ac:dyDescent="0.2">
      <c r="M915" s="35"/>
      <c r="N915" s="35"/>
      <c r="O915" s="35"/>
      <c r="P915" s="35"/>
    </row>
    <row r="916" spans="13:16" x14ac:dyDescent="0.2">
      <c r="M916" s="35"/>
      <c r="N916" s="35"/>
      <c r="O916" s="35"/>
      <c r="P916" s="35"/>
    </row>
    <row r="917" spans="13:16" x14ac:dyDescent="0.2">
      <c r="M917" s="35"/>
      <c r="N917" s="35"/>
      <c r="O917" s="35"/>
      <c r="P917" s="35"/>
    </row>
    <row r="918" spans="13:16" x14ac:dyDescent="0.2">
      <c r="M918" s="35"/>
      <c r="N918" s="35"/>
      <c r="O918" s="35"/>
      <c r="P918" s="35"/>
    </row>
    <row r="919" spans="13:16" x14ac:dyDescent="0.2">
      <c r="M919" s="35"/>
      <c r="N919" s="35"/>
      <c r="O919" s="35"/>
      <c r="P919" s="35"/>
    </row>
    <row r="920" spans="13:16" x14ac:dyDescent="0.2">
      <c r="M920" s="35"/>
      <c r="N920" s="35"/>
      <c r="O920" s="35"/>
      <c r="P920" s="35"/>
    </row>
    <row r="921" spans="13:16" x14ac:dyDescent="0.2">
      <c r="M921" s="35"/>
      <c r="N921" s="35"/>
      <c r="O921" s="35"/>
      <c r="P921" s="35"/>
    </row>
    <row r="922" spans="13:16" x14ac:dyDescent="0.2">
      <c r="M922" s="35"/>
      <c r="N922" s="35"/>
      <c r="O922" s="35"/>
      <c r="P922" s="35"/>
    </row>
    <row r="923" spans="13:16" x14ac:dyDescent="0.2">
      <c r="M923" s="35"/>
      <c r="N923" s="35"/>
      <c r="O923" s="35"/>
      <c r="P923" s="35"/>
    </row>
    <row r="924" spans="13:16" x14ac:dyDescent="0.2">
      <c r="M924" s="35"/>
      <c r="N924" s="35"/>
      <c r="O924" s="35"/>
      <c r="P924" s="35"/>
    </row>
    <row r="925" spans="13:16" x14ac:dyDescent="0.2">
      <c r="M925" s="35"/>
      <c r="N925" s="35"/>
      <c r="O925" s="35"/>
      <c r="P925" s="35"/>
    </row>
    <row r="926" spans="13:16" x14ac:dyDescent="0.2">
      <c r="M926" s="35"/>
      <c r="N926" s="35"/>
      <c r="O926" s="35"/>
      <c r="P926" s="35"/>
    </row>
    <row r="927" spans="13:16" x14ac:dyDescent="0.2">
      <c r="M927" s="35"/>
      <c r="N927" s="35"/>
      <c r="O927" s="35"/>
      <c r="P927" s="35"/>
    </row>
    <row r="928" spans="13:16" x14ac:dyDescent="0.2">
      <c r="M928" s="35"/>
      <c r="N928" s="35"/>
      <c r="O928" s="35"/>
      <c r="P928" s="35"/>
    </row>
    <row r="929" spans="13:16" x14ac:dyDescent="0.2">
      <c r="M929" s="35"/>
      <c r="N929" s="35"/>
      <c r="O929" s="35"/>
      <c r="P929" s="35"/>
    </row>
    <row r="930" spans="13:16" x14ac:dyDescent="0.2">
      <c r="M930" s="35"/>
      <c r="N930" s="35"/>
      <c r="O930" s="35"/>
      <c r="P930" s="35"/>
    </row>
    <row r="931" spans="13:16" x14ac:dyDescent="0.2">
      <c r="M931" s="35"/>
      <c r="N931" s="35"/>
      <c r="O931" s="35"/>
      <c r="P931" s="35"/>
    </row>
    <row r="932" spans="13:16" x14ac:dyDescent="0.2">
      <c r="M932" s="35"/>
      <c r="N932" s="35"/>
      <c r="O932" s="35"/>
      <c r="P932" s="35"/>
    </row>
    <row r="933" spans="13:16" x14ac:dyDescent="0.2">
      <c r="M933" s="35"/>
      <c r="N933" s="35"/>
      <c r="O933" s="35"/>
      <c r="P933" s="35"/>
    </row>
    <row r="934" spans="13:16" x14ac:dyDescent="0.2">
      <c r="M934" s="35"/>
      <c r="N934" s="35"/>
      <c r="O934" s="35"/>
      <c r="P934" s="35"/>
    </row>
    <row r="935" spans="13:16" x14ac:dyDescent="0.2">
      <c r="M935" s="35"/>
      <c r="N935" s="35"/>
      <c r="O935" s="35"/>
      <c r="P935" s="35"/>
    </row>
    <row r="936" spans="13:16" x14ac:dyDescent="0.2">
      <c r="M936" s="35"/>
      <c r="N936" s="35"/>
      <c r="O936" s="35"/>
      <c r="P936" s="35"/>
    </row>
    <row r="937" spans="13:16" x14ac:dyDescent="0.2">
      <c r="M937" s="35"/>
      <c r="N937" s="35"/>
      <c r="O937" s="35"/>
      <c r="P937" s="35"/>
    </row>
    <row r="938" spans="13:16" x14ac:dyDescent="0.2">
      <c r="M938" s="35"/>
      <c r="N938" s="35"/>
      <c r="O938" s="35"/>
      <c r="P938" s="35"/>
    </row>
    <row r="939" spans="13:16" x14ac:dyDescent="0.2">
      <c r="M939" s="35"/>
      <c r="N939" s="35"/>
      <c r="O939" s="35"/>
      <c r="P939" s="35"/>
    </row>
    <row r="940" spans="13:16" x14ac:dyDescent="0.2">
      <c r="M940" s="35"/>
      <c r="N940" s="35"/>
      <c r="O940" s="35"/>
      <c r="P940" s="35"/>
    </row>
    <row r="941" spans="13:16" x14ac:dyDescent="0.2">
      <c r="M941" s="35"/>
      <c r="N941" s="35"/>
      <c r="O941" s="35"/>
      <c r="P941" s="35"/>
    </row>
    <row r="942" spans="13:16" x14ac:dyDescent="0.2">
      <c r="M942" s="35"/>
      <c r="N942" s="35"/>
      <c r="O942" s="35"/>
      <c r="P942" s="35"/>
    </row>
    <row r="943" spans="13:16" x14ac:dyDescent="0.2">
      <c r="M943" s="35"/>
      <c r="N943" s="35"/>
      <c r="O943" s="35"/>
      <c r="P943" s="35"/>
    </row>
    <row r="944" spans="13:16" x14ac:dyDescent="0.2">
      <c r="M944" s="35"/>
      <c r="N944" s="35"/>
      <c r="O944" s="35"/>
      <c r="P944" s="35"/>
    </row>
    <row r="945" spans="13:16" x14ac:dyDescent="0.2">
      <c r="M945" s="35"/>
      <c r="N945" s="35"/>
      <c r="O945" s="35"/>
      <c r="P945" s="35"/>
    </row>
    <row r="946" spans="13:16" x14ac:dyDescent="0.2">
      <c r="M946" s="35"/>
      <c r="N946" s="35"/>
      <c r="O946" s="35"/>
      <c r="P946" s="35"/>
    </row>
    <row r="947" spans="13:16" x14ac:dyDescent="0.2">
      <c r="M947" s="35"/>
      <c r="N947" s="35"/>
      <c r="O947" s="35"/>
      <c r="P947" s="35"/>
    </row>
    <row r="948" spans="13:16" x14ac:dyDescent="0.2">
      <c r="M948" s="35"/>
      <c r="N948" s="35"/>
      <c r="O948" s="35"/>
      <c r="P948" s="35"/>
    </row>
    <row r="949" spans="13:16" x14ac:dyDescent="0.2">
      <c r="M949" s="35"/>
      <c r="N949" s="35"/>
      <c r="O949" s="35"/>
      <c r="P949" s="35"/>
    </row>
    <row r="950" spans="13:16" x14ac:dyDescent="0.2">
      <c r="M950" s="35"/>
      <c r="N950" s="35"/>
      <c r="O950" s="35"/>
      <c r="P950" s="35"/>
    </row>
    <row r="951" spans="13:16" x14ac:dyDescent="0.2">
      <c r="M951" s="35"/>
      <c r="N951" s="35"/>
      <c r="O951" s="35"/>
      <c r="P951" s="35"/>
    </row>
    <row r="952" spans="13:16" x14ac:dyDescent="0.2">
      <c r="M952" s="35"/>
      <c r="N952" s="35"/>
      <c r="O952" s="35"/>
      <c r="P952" s="35"/>
    </row>
    <row r="953" spans="13:16" x14ac:dyDescent="0.2">
      <c r="M953" s="35"/>
      <c r="N953" s="35"/>
      <c r="O953" s="35"/>
      <c r="P953" s="35"/>
    </row>
    <row r="954" spans="13:16" x14ac:dyDescent="0.2">
      <c r="M954" s="35"/>
      <c r="N954" s="35"/>
      <c r="O954" s="35"/>
      <c r="P954" s="35"/>
    </row>
    <row r="955" spans="13:16" x14ac:dyDescent="0.2">
      <c r="M955" s="35"/>
      <c r="N955" s="35"/>
      <c r="O955" s="35"/>
      <c r="P955" s="35"/>
    </row>
    <row r="956" spans="13:16" x14ac:dyDescent="0.2">
      <c r="M956" s="35"/>
      <c r="N956" s="35"/>
      <c r="O956" s="35"/>
      <c r="P956" s="35"/>
    </row>
    <row r="957" spans="13:16" x14ac:dyDescent="0.2">
      <c r="M957" s="35"/>
      <c r="N957" s="35"/>
      <c r="O957" s="35"/>
      <c r="P957" s="35"/>
    </row>
    <row r="958" spans="13:16" x14ac:dyDescent="0.2">
      <c r="M958" s="35"/>
      <c r="N958" s="35"/>
      <c r="O958" s="35"/>
      <c r="P958" s="35"/>
    </row>
    <row r="959" spans="13:16" x14ac:dyDescent="0.2">
      <c r="M959" s="35"/>
      <c r="N959" s="35"/>
      <c r="O959" s="35"/>
      <c r="P959" s="35"/>
    </row>
    <row r="960" spans="13:16" x14ac:dyDescent="0.2">
      <c r="M960" s="35"/>
      <c r="N960" s="35"/>
      <c r="O960" s="35"/>
      <c r="P960" s="35"/>
    </row>
    <row r="961" spans="13:16" x14ac:dyDescent="0.2">
      <c r="M961" s="35"/>
      <c r="N961" s="35"/>
      <c r="O961" s="35"/>
      <c r="P961" s="35"/>
    </row>
    <row r="962" spans="13:16" x14ac:dyDescent="0.2">
      <c r="M962" s="35"/>
      <c r="N962" s="35"/>
      <c r="O962" s="35"/>
      <c r="P962" s="35"/>
    </row>
    <row r="963" spans="13:16" x14ac:dyDescent="0.2">
      <c r="M963" s="35"/>
      <c r="N963" s="35"/>
      <c r="O963" s="35"/>
      <c r="P963" s="35"/>
    </row>
    <row r="964" spans="13:16" x14ac:dyDescent="0.2">
      <c r="M964" s="35"/>
      <c r="N964" s="35"/>
      <c r="O964" s="35"/>
      <c r="P964" s="35"/>
    </row>
    <row r="965" spans="13:16" x14ac:dyDescent="0.2">
      <c r="M965" s="35"/>
      <c r="N965" s="35"/>
      <c r="O965" s="35"/>
      <c r="P965" s="35"/>
    </row>
    <row r="966" spans="13:16" x14ac:dyDescent="0.2">
      <c r="M966" s="35"/>
      <c r="N966" s="35"/>
      <c r="O966" s="35"/>
      <c r="P966" s="35"/>
    </row>
    <row r="967" spans="13:16" x14ac:dyDescent="0.2">
      <c r="M967" s="35"/>
      <c r="N967" s="35"/>
      <c r="O967" s="35"/>
      <c r="P967" s="35"/>
    </row>
    <row r="968" spans="13:16" x14ac:dyDescent="0.2">
      <c r="M968" s="35"/>
      <c r="N968" s="35"/>
      <c r="O968" s="35"/>
      <c r="P968" s="35"/>
    </row>
    <row r="969" spans="13:16" x14ac:dyDescent="0.2">
      <c r="M969" s="35"/>
      <c r="N969" s="35"/>
      <c r="O969" s="35"/>
      <c r="P969" s="35"/>
    </row>
    <row r="970" spans="13:16" x14ac:dyDescent="0.2">
      <c r="M970" s="35"/>
      <c r="N970" s="35"/>
      <c r="O970" s="35"/>
      <c r="P970" s="35"/>
    </row>
    <row r="971" spans="13:16" x14ac:dyDescent="0.2">
      <c r="M971" s="35"/>
      <c r="N971" s="35"/>
      <c r="O971" s="35"/>
      <c r="P971" s="35"/>
    </row>
    <row r="972" spans="13:16" x14ac:dyDescent="0.2">
      <c r="M972" s="35"/>
      <c r="N972" s="35"/>
      <c r="O972" s="35"/>
      <c r="P972" s="35"/>
    </row>
    <row r="973" spans="13:16" x14ac:dyDescent="0.2">
      <c r="M973" s="35"/>
      <c r="N973" s="35"/>
      <c r="O973" s="35"/>
      <c r="P973" s="35"/>
    </row>
    <row r="974" spans="13:16" x14ac:dyDescent="0.2">
      <c r="M974" s="35"/>
      <c r="N974" s="35"/>
      <c r="O974" s="35"/>
      <c r="P974" s="35"/>
    </row>
    <row r="975" spans="13:16" x14ac:dyDescent="0.2">
      <c r="M975" s="35"/>
      <c r="N975" s="35"/>
      <c r="O975" s="35"/>
      <c r="P975" s="35"/>
    </row>
    <row r="976" spans="13:16" x14ac:dyDescent="0.2">
      <c r="M976" s="35"/>
      <c r="N976" s="35"/>
      <c r="O976" s="35"/>
      <c r="P976" s="35"/>
    </row>
    <row r="977" spans="13:16" x14ac:dyDescent="0.2">
      <c r="M977" s="35"/>
      <c r="N977" s="35"/>
      <c r="O977" s="35"/>
      <c r="P977" s="35"/>
    </row>
    <row r="978" spans="13:16" x14ac:dyDescent="0.2">
      <c r="M978" s="35"/>
      <c r="N978" s="35"/>
      <c r="O978" s="35"/>
      <c r="P978" s="35"/>
    </row>
    <row r="979" spans="13:16" x14ac:dyDescent="0.2">
      <c r="M979" s="35"/>
      <c r="N979" s="35"/>
      <c r="O979" s="35"/>
      <c r="P979" s="35"/>
    </row>
    <row r="980" spans="13:16" x14ac:dyDescent="0.2">
      <c r="M980" s="35"/>
      <c r="N980" s="35"/>
      <c r="O980" s="35"/>
      <c r="P980" s="35"/>
    </row>
    <row r="981" spans="13:16" x14ac:dyDescent="0.2">
      <c r="M981" s="35"/>
      <c r="N981" s="35"/>
      <c r="O981" s="35"/>
      <c r="P981" s="35"/>
    </row>
    <row r="982" spans="13:16" x14ac:dyDescent="0.2">
      <c r="M982" s="35"/>
      <c r="N982" s="35"/>
      <c r="O982" s="35"/>
      <c r="P982" s="35"/>
    </row>
    <row r="983" spans="13:16" x14ac:dyDescent="0.2">
      <c r="M983" s="35"/>
      <c r="N983" s="35"/>
      <c r="O983" s="35"/>
      <c r="P983" s="35"/>
    </row>
    <row r="984" spans="13:16" x14ac:dyDescent="0.2">
      <c r="M984" s="35"/>
      <c r="N984" s="35"/>
      <c r="O984" s="35"/>
      <c r="P984" s="35"/>
    </row>
    <row r="985" spans="13:16" x14ac:dyDescent="0.2">
      <c r="M985" s="35"/>
      <c r="N985" s="35"/>
      <c r="O985" s="35"/>
      <c r="P985" s="35"/>
    </row>
    <row r="986" spans="13:16" x14ac:dyDescent="0.2">
      <c r="M986" s="35"/>
      <c r="N986" s="35"/>
      <c r="O986" s="35"/>
      <c r="P986" s="35"/>
    </row>
    <row r="987" spans="13:16" x14ac:dyDescent="0.2">
      <c r="M987" s="35"/>
      <c r="N987" s="35"/>
      <c r="O987" s="35"/>
      <c r="P987" s="35"/>
    </row>
    <row r="988" spans="13:16" x14ac:dyDescent="0.2">
      <c r="M988" s="35"/>
      <c r="N988" s="35"/>
      <c r="O988" s="35"/>
      <c r="P988" s="35"/>
    </row>
    <row r="989" spans="13:16" x14ac:dyDescent="0.2">
      <c r="M989" s="35"/>
      <c r="N989" s="35"/>
      <c r="O989" s="35"/>
      <c r="P989" s="35"/>
    </row>
    <row r="990" spans="13:16" x14ac:dyDescent="0.2">
      <c r="M990" s="35"/>
      <c r="N990" s="35"/>
      <c r="O990" s="35"/>
      <c r="P990" s="35"/>
    </row>
    <row r="991" spans="13:16" x14ac:dyDescent="0.2">
      <c r="M991" s="35"/>
      <c r="N991" s="35"/>
      <c r="O991" s="35"/>
      <c r="P991" s="35"/>
    </row>
    <row r="992" spans="13:16" x14ac:dyDescent="0.2">
      <c r="M992" s="35"/>
      <c r="N992" s="35"/>
      <c r="O992" s="35"/>
      <c r="P992" s="35"/>
    </row>
    <row r="993" spans="13:16" x14ac:dyDescent="0.2">
      <c r="M993" s="35"/>
      <c r="N993" s="35"/>
      <c r="O993" s="35"/>
      <c r="P993" s="35"/>
    </row>
    <row r="994" spans="13:16" x14ac:dyDescent="0.2">
      <c r="M994" s="35"/>
      <c r="N994" s="35"/>
      <c r="O994" s="35"/>
      <c r="P994" s="35"/>
    </row>
    <row r="995" spans="13:16" x14ac:dyDescent="0.2">
      <c r="M995" s="35"/>
      <c r="N995" s="35"/>
      <c r="O995" s="35"/>
      <c r="P995" s="35"/>
    </row>
    <row r="996" spans="13:16" x14ac:dyDescent="0.2">
      <c r="M996" s="35"/>
      <c r="N996" s="35"/>
      <c r="O996" s="35"/>
      <c r="P996" s="35"/>
    </row>
    <row r="997" spans="13:16" x14ac:dyDescent="0.2">
      <c r="M997" s="35"/>
      <c r="N997" s="35"/>
      <c r="O997" s="35"/>
      <c r="P997" s="35"/>
    </row>
    <row r="998" spans="13:16" x14ac:dyDescent="0.2">
      <c r="M998" s="35"/>
      <c r="N998" s="35"/>
      <c r="O998" s="35"/>
      <c r="P998" s="35"/>
    </row>
    <row r="999" spans="13:16" x14ac:dyDescent="0.2">
      <c r="M999" s="35"/>
      <c r="N999" s="35"/>
      <c r="O999" s="35"/>
      <c r="P999" s="35"/>
    </row>
    <row r="1000" spans="13:16" x14ac:dyDescent="0.2">
      <c r="M1000" s="35"/>
      <c r="N1000" s="35"/>
      <c r="O1000" s="35"/>
      <c r="P1000" s="35"/>
    </row>
    <row r="1001" spans="13:16" x14ac:dyDescent="0.2">
      <c r="M1001" s="35"/>
      <c r="N1001" s="35"/>
      <c r="O1001" s="35"/>
      <c r="P1001" s="35"/>
    </row>
    <row r="1002" spans="13:16" x14ac:dyDescent="0.2">
      <c r="M1002" s="35"/>
      <c r="N1002" s="35"/>
      <c r="O1002" s="35"/>
      <c r="P1002" s="35"/>
    </row>
    <row r="1003" spans="13:16" x14ac:dyDescent="0.2">
      <c r="M1003" s="35"/>
      <c r="N1003" s="35"/>
      <c r="O1003" s="35"/>
      <c r="P1003" s="35"/>
    </row>
    <row r="1004" spans="13:16" x14ac:dyDescent="0.2">
      <c r="M1004" s="35"/>
      <c r="N1004" s="35"/>
      <c r="O1004" s="35"/>
      <c r="P1004" s="35"/>
    </row>
    <row r="1005" spans="13:16" x14ac:dyDescent="0.2">
      <c r="M1005" s="35"/>
      <c r="N1005" s="35"/>
      <c r="O1005" s="35"/>
      <c r="P1005" s="35"/>
    </row>
    <row r="1006" spans="13:16" x14ac:dyDescent="0.2">
      <c r="M1006" s="35"/>
      <c r="N1006" s="35"/>
      <c r="O1006" s="35"/>
      <c r="P1006" s="35"/>
    </row>
    <row r="1007" spans="13:16" x14ac:dyDescent="0.2">
      <c r="M1007" s="35"/>
      <c r="N1007" s="35"/>
      <c r="O1007" s="35"/>
      <c r="P1007" s="35"/>
    </row>
    <row r="1008" spans="13:16" x14ac:dyDescent="0.2">
      <c r="M1008" s="35"/>
      <c r="N1008" s="35"/>
      <c r="O1008" s="35"/>
      <c r="P1008" s="35"/>
    </row>
    <row r="1009" spans="13:16" x14ac:dyDescent="0.2">
      <c r="M1009" s="35"/>
      <c r="N1009" s="35"/>
      <c r="O1009" s="35"/>
      <c r="P1009" s="35"/>
    </row>
    <row r="1010" spans="13:16" x14ac:dyDescent="0.2">
      <c r="M1010" s="35"/>
      <c r="N1010" s="35"/>
      <c r="O1010" s="35"/>
      <c r="P1010" s="35"/>
    </row>
    <row r="1011" spans="13:16" x14ac:dyDescent="0.2">
      <c r="M1011" s="35"/>
      <c r="N1011" s="35"/>
      <c r="O1011" s="35"/>
      <c r="P1011" s="35"/>
    </row>
    <row r="1012" spans="13:16" x14ac:dyDescent="0.2">
      <c r="M1012" s="35"/>
      <c r="N1012" s="35"/>
      <c r="O1012" s="35"/>
      <c r="P1012" s="35"/>
    </row>
    <row r="1013" spans="13:16" x14ac:dyDescent="0.2">
      <c r="M1013" s="35"/>
      <c r="N1013" s="35"/>
      <c r="O1013" s="35"/>
      <c r="P1013" s="35"/>
    </row>
    <row r="1014" spans="13:16" x14ac:dyDescent="0.2">
      <c r="M1014" s="35"/>
      <c r="N1014" s="35"/>
      <c r="O1014" s="35"/>
      <c r="P1014" s="35"/>
    </row>
    <row r="1015" spans="13:16" x14ac:dyDescent="0.2">
      <c r="M1015" s="35"/>
      <c r="N1015" s="35"/>
      <c r="O1015" s="35"/>
      <c r="P1015" s="35"/>
    </row>
    <row r="1016" spans="13:16" x14ac:dyDescent="0.2">
      <c r="M1016" s="35"/>
      <c r="N1016" s="35"/>
      <c r="O1016" s="35"/>
      <c r="P1016" s="35"/>
    </row>
    <row r="1017" spans="13:16" x14ac:dyDescent="0.2">
      <c r="M1017" s="35"/>
      <c r="N1017" s="35"/>
      <c r="O1017" s="35"/>
      <c r="P1017" s="35"/>
    </row>
    <row r="1018" spans="13:16" x14ac:dyDescent="0.2">
      <c r="M1018" s="35"/>
      <c r="N1018" s="35"/>
      <c r="O1018" s="35"/>
      <c r="P1018" s="35"/>
    </row>
    <row r="1019" spans="13:16" x14ac:dyDescent="0.2">
      <c r="M1019" s="35"/>
      <c r="N1019" s="35"/>
      <c r="O1019" s="35"/>
      <c r="P1019" s="35"/>
    </row>
    <row r="1020" spans="13:16" x14ac:dyDescent="0.2">
      <c r="M1020" s="35"/>
      <c r="N1020" s="35"/>
      <c r="O1020" s="35"/>
      <c r="P1020" s="35"/>
    </row>
    <row r="1021" spans="13:16" x14ac:dyDescent="0.2">
      <c r="M1021" s="35"/>
      <c r="N1021" s="35"/>
      <c r="O1021" s="35"/>
      <c r="P1021" s="35"/>
    </row>
    <row r="1022" spans="13:16" x14ac:dyDescent="0.2">
      <c r="M1022" s="35"/>
      <c r="N1022" s="35"/>
      <c r="O1022" s="35"/>
      <c r="P1022" s="35"/>
    </row>
    <row r="1023" spans="13:16" x14ac:dyDescent="0.2">
      <c r="M1023" s="35"/>
      <c r="N1023" s="35"/>
      <c r="O1023" s="35"/>
      <c r="P1023" s="35"/>
    </row>
    <row r="1024" spans="13:16" x14ac:dyDescent="0.2">
      <c r="M1024" s="35"/>
      <c r="N1024" s="35"/>
      <c r="O1024" s="35"/>
      <c r="P1024" s="35"/>
    </row>
    <row r="1025" spans="13:16" x14ac:dyDescent="0.2">
      <c r="M1025" s="35"/>
      <c r="N1025" s="35"/>
      <c r="O1025" s="35"/>
      <c r="P1025" s="35"/>
    </row>
    <row r="1026" spans="13:16" x14ac:dyDescent="0.2">
      <c r="M1026" s="35"/>
      <c r="N1026" s="35"/>
      <c r="O1026" s="35"/>
      <c r="P1026" s="35"/>
    </row>
    <row r="1027" spans="13:16" x14ac:dyDescent="0.2">
      <c r="M1027" s="35"/>
      <c r="N1027" s="35"/>
      <c r="O1027" s="35"/>
      <c r="P1027" s="35"/>
    </row>
    <row r="1028" spans="13:16" x14ac:dyDescent="0.2">
      <c r="M1028" s="35"/>
      <c r="N1028" s="35"/>
      <c r="O1028" s="35"/>
      <c r="P1028" s="35"/>
    </row>
    <row r="1029" spans="13:16" x14ac:dyDescent="0.2">
      <c r="M1029" s="35"/>
      <c r="N1029" s="35"/>
      <c r="O1029" s="35"/>
      <c r="P1029" s="35"/>
    </row>
    <row r="1030" spans="13:16" x14ac:dyDescent="0.2">
      <c r="M1030" s="35"/>
      <c r="N1030" s="35"/>
      <c r="O1030" s="35"/>
      <c r="P1030" s="35"/>
    </row>
    <row r="1031" spans="13:16" x14ac:dyDescent="0.2">
      <c r="M1031" s="35"/>
      <c r="N1031" s="35"/>
      <c r="O1031" s="35"/>
      <c r="P1031" s="35"/>
    </row>
    <row r="1032" spans="13:16" x14ac:dyDescent="0.2">
      <c r="M1032" s="35"/>
      <c r="N1032" s="35"/>
      <c r="O1032" s="35"/>
      <c r="P1032" s="35"/>
    </row>
    <row r="1033" spans="13:16" x14ac:dyDescent="0.2">
      <c r="M1033" s="35"/>
      <c r="N1033" s="35"/>
      <c r="O1033" s="35"/>
      <c r="P1033" s="35"/>
    </row>
    <row r="1034" spans="13:16" x14ac:dyDescent="0.2">
      <c r="M1034" s="35"/>
      <c r="N1034" s="35"/>
      <c r="O1034" s="35"/>
      <c r="P1034" s="35"/>
    </row>
    <row r="1035" spans="13:16" x14ac:dyDescent="0.2">
      <c r="M1035" s="35"/>
      <c r="N1035" s="35"/>
      <c r="O1035" s="35"/>
      <c r="P1035" s="35"/>
    </row>
    <row r="1036" spans="13:16" x14ac:dyDescent="0.2">
      <c r="M1036" s="35"/>
      <c r="N1036" s="35"/>
      <c r="O1036" s="35"/>
      <c r="P1036" s="35"/>
    </row>
    <row r="1037" spans="13:16" x14ac:dyDescent="0.2">
      <c r="M1037" s="35"/>
      <c r="N1037" s="35"/>
      <c r="O1037" s="35"/>
      <c r="P1037" s="35"/>
    </row>
    <row r="1038" spans="13:16" x14ac:dyDescent="0.2">
      <c r="M1038" s="35"/>
      <c r="N1038" s="35"/>
      <c r="O1038" s="35"/>
      <c r="P1038" s="35"/>
    </row>
    <row r="1039" spans="13:16" x14ac:dyDescent="0.2">
      <c r="M1039" s="35"/>
      <c r="N1039" s="35"/>
      <c r="O1039" s="35"/>
      <c r="P1039" s="35"/>
    </row>
    <row r="1040" spans="13:16" x14ac:dyDescent="0.2">
      <c r="M1040" s="35"/>
      <c r="N1040" s="35"/>
      <c r="O1040" s="35"/>
      <c r="P1040" s="35"/>
    </row>
    <row r="1041" spans="13:16" x14ac:dyDescent="0.2">
      <c r="M1041" s="35"/>
      <c r="N1041" s="35"/>
      <c r="O1041" s="35"/>
      <c r="P1041" s="35"/>
    </row>
    <row r="1042" spans="13:16" x14ac:dyDescent="0.2">
      <c r="M1042" s="35"/>
      <c r="N1042" s="35"/>
      <c r="O1042" s="35"/>
      <c r="P1042" s="35"/>
    </row>
    <row r="1043" spans="13:16" x14ac:dyDescent="0.2">
      <c r="M1043" s="35"/>
      <c r="N1043" s="35"/>
      <c r="O1043" s="35"/>
      <c r="P1043" s="35"/>
    </row>
    <row r="1044" spans="13:16" x14ac:dyDescent="0.2">
      <c r="M1044" s="35"/>
      <c r="N1044" s="35"/>
      <c r="O1044" s="35"/>
      <c r="P1044" s="35"/>
    </row>
    <row r="1045" spans="13:16" x14ac:dyDescent="0.2">
      <c r="M1045" s="35"/>
      <c r="N1045" s="35"/>
      <c r="O1045" s="35"/>
      <c r="P1045" s="35"/>
    </row>
    <row r="1046" spans="13:16" x14ac:dyDescent="0.2">
      <c r="M1046" s="35"/>
      <c r="N1046" s="35"/>
      <c r="O1046" s="35"/>
      <c r="P1046" s="35"/>
    </row>
    <row r="1047" spans="13:16" x14ac:dyDescent="0.2">
      <c r="M1047" s="35"/>
      <c r="N1047" s="35"/>
      <c r="O1047" s="35"/>
      <c r="P1047" s="35"/>
    </row>
    <row r="1048" spans="13:16" x14ac:dyDescent="0.2">
      <c r="M1048" s="35"/>
      <c r="N1048" s="35"/>
      <c r="O1048" s="35"/>
      <c r="P1048" s="35"/>
    </row>
    <row r="1049" spans="13:16" x14ac:dyDescent="0.2">
      <c r="M1049" s="35"/>
      <c r="N1049" s="35"/>
      <c r="O1049" s="35"/>
      <c r="P1049" s="35"/>
    </row>
    <row r="1050" spans="13:16" x14ac:dyDescent="0.2">
      <c r="M1050" s="35"/>
      <c r="N1050" s="35"/>
      <c r="O1050" s="35"/>
      <c r="P1050" s="35"/>
    </row>
    <row r="1051" spans="13:16" x14ac:dyDescent="0.2">
      <c r="M1051" s="35"/>
      <c r="N1051" s="35"/>
      <c r="O1051" s="35"/>
      <c r="P1051" s="35"/>
    </row>
    <row r="1052" spans="13:16" x14ac:dyDescent="0.2">
      <c r="M1052" s="35"/>
      <c r="N1052" s="35"/>
      <c r="O1052" s="35"/>
      <c r="P1052" s="35"/>
    </row>
    <row r="1053" spans="13:16" x14ac:dyDescent="0.2">
      <c r="M1053" s="35"/>
      <c r="N1053" s="35"/>
      <c r="O1053" s="35"/>
      <c r="P1053" s="35"/>
    </row>
    <row r="1054" spans="13:16" x14ac:dyDescent="0.2">
      <c r="M1054" s="35"/>
      <c r="N1054" s="35"/>
      <c r="O1054" s="35"/>
      <c r="P1054" s="35"/>
    </row>
    <row r="1055" spans="13:16" x14ac:dyDescent="0.2">
      <c r="M1055" s="35"/>
      <c r="N1055" s="35"/>
      <c r="O1055" s="35"/>
      <c r="P1055" s="35"/>
    </row>
    <row r="1056" spans="13:16" x14ac:dyDescent="0.2">
      <c r="M1056" s="35"/>
      <c r="N1056" s="35"/>
      <c r="O1056" s="35"/>
      <c r="P1056" s="35"/>
    </row>
    <row r="1057" spans="13:16" x14ac:dyDescent="0.2">
      <c r="M1057" s="35"/>
      <c r="N1057" s="35"/>
      <c r="O1057" s="35"/>
      <c r="P1057" s="35"/>
    </row>
    <row r="1058" spans="13:16" x14ac:dyDescent="0.2">
      <c r="M1058" s="35"/>
      <c r="N1058" s="35"/>
      <c r="O1058" s="35"/>
      <c r="P1058" s="35"/>
    </row>
    <row r="1059" spans="13:16" x14ac:dyDescent="0.2">
      <c r="M1059" s="35"/>
      <c r="N1059" s="35"/>
      <c r="O1059" s="35"/>
      <c r="P1059" s="35"/>
    </row>
    <row r="1060" spans="13:16" x14ac:dyDescent="0.2">
      <c r="M1060" s="35"/>
      <c r="N1060" s="35"/>
      <c r="O1060" s="35"/>
      <c r="P1060" s="35"/>
    </row>
    <row r="1061" spans="13:16" x14ac:dyDescent="0.2">
      <c r="M1061" s="35"/>
      <c r="N1061" s="35"/>
      <c r="O1061" s="35"/>
      <c r="P1061" s="35"/>
    </row>
    <row r="1062" spans="13:16" x14ac:dyDescent="0.2">
      <c r="M1062" s="35"/>
      <c r="N1062" s="35"/>
      <c r="O1062" s="35"/>
      <c r="P1062" s="35"/>
    </row>
    <row r="1063" spans="13:16" x14ac:dyDescent="0.2">
      <c r="M1063" s="35"/>
      <c r="N1063" s="35"/>
      <c r="O1063" s="35"/>
      <c r="P1063" s="35"/>
    </row>
    <row r="1064" spans="13:16" x14ac:dyDescent="0.2">
      <c r="M1064" s="35"/>
      <c r="N1064" s="35"/>
      <c r="O1064" s="35"/>
      <c r="P1064" s="35"/>
    </row>
    <row r="1065" spans="13:16" x14ac:dyDescent="0.2">
      <c r="M1065" s="35"/>
      <c r="N1065" s="35"/>
      <c r="O1065" s="35"/>
      <c r="P1065" s="35"/>
    </row>
    <row r="1066" spans="13:16" x14ac:dyDescent="0.2">
      <c r="M1066" s="35"/>
      <c r="N1066" s="35"/>
      <c r="O1066" s="35"/>
      <c r="P1066" s="35"/>
    </row>
    <row r="1067" spans="13:16" x14ac:dyDescent="0.2">
      <c r="M1067" s="35"/>
      <c r="N1067" s="35"/>
      <c r="O1067" s="35"/>
      <c r="P1067" s="35"/>
    </row>
    <row r="1068" spans="13:16" x14ac:dyDescent="0.2">
      <c r="M1068" s="35"/>
      <c r="N1068" s="35"/>
      <c r="O1068" s="35"/>
      <c r="P1068" s="35"/>
    </row>
    <row r="1069" spans="13:16" x14ac:dyDescent="0.2">
      <c r="M1069" s="35"/>
      <c r="N1069" s="35"/>
      <c r="O1069" s="35"/>
      <c r="P1069" s="35"/>
    </row>
    <row r="1070" spans="13:16" x14ac:dyDescent="0.2">
      <c r="M1070" s="35"/>
      <c r="N1070" s="35"/>
      <c r="O1070" s="35"/>
      <c r="P1070" s="35"/>
    </row>
    <row r="1071" spans="13:16" x14ac:dyDescent="0.2">
      <c r="M1071" s="35"/>
      <c r="N1071" s="35"/>
      <c r="O1071" s="35"/>
      <c r="P1071" s="35"/>
    </row>
    <row r="1072" spans="13:16" x14ac:dyDescent="0.2">
      <c r="M1072" s="35"/>
      <c r="N1072" s="35"/>
      <c r="O1072" s="35"/>
      <c r="P1072" s="35"/>
    </row>
    <row r="1073" spans="13:16" x14ac:dyDescent="0.2">
      <c r="M1073" s="35"/>
      <c r="N1073" s="35"/>
      <c r="O1073" s="35"/>
      <c r="P1073" s="35"/>
    </row>
    <row r="1074" spans="13:16" x14ac:dyDescent="0.2">
      <c r="M1074" s="35"/>
      <c r="N1074" s="35"/>
      <c r="O1074" s="35"/>
      <c r="P1074" s="35"/>
    </row>
    <row r="1075" spans="13:16" x14ac:dyDescent="0.2">
      <c r="M1075" s="35"/>
      <c r="N1075" s="35"/>
      <c r="O1075" s="35"/>
      <c r="P1075" s="35"/>
    </row>
    <row r="1076" spans="13:16" x14ac:dyDescent="0.2">
      <c r="M1076" s="35"/>
      <c r="N1076" s="35"/>
      <c r="O1076" s="35"/>
      <c r="P1076" s="35"/>
    </row>
    <row r="1077" spans="13:16" x14ac:dyDescent="0.2">
      <c r="M1077" s="35"/>
      <c r="N1077" s="35"/>
      <c r="O1077" s="35"/>
      <c r="P1077" s="35"/>
    </row>
    <row r="1078" spans="13:16" x14ac:dyDescent="0.2">
      <c r="M1078" s="35"/>
      <c r="N1078" s="35"/>
      <c r="O1078" s="35"/>
      <c r="P1078" s="35"/>
    </row>
    <row r="1079" spans="13:16" x14ac:dyDescent="0.2">
      <c r="M1079" s="35"/>
      <c r="N1079" s="35"/>
      <c r="O1079" s="35"/>
      <c r="P1079" s="35"/>
    </row>
    <row r="1080" spans="13:16" x14ac:dyDescent="0.2">
      <c r="M1080" s="35"/>
      <c r="N1080" s="35"/>
      <c r="O1080" s="35"/>
      <c r="P1080" s="35"/>
    </row>
    <row r="1081" spans="13:16" x14ac:dyDescent="0.2">
      <c r="M1081" s="35"/>
      <c r="N1081" s="35"/>
      <c r="O1081" s="35"/>
      <c r="P1081" s="35"/>
    </row>
    <row r="1082" spans="13:16" x14ac:dyDescent="0.2">
      <c r="M1082" s="35"/>
      <c r="N1082" s="35"/>
      <c r="O1082" s="35"/>
      <c r="P1082" s="35"/>
    </row>
    <row r="1083" spans="13:16" x14ac:dyDescent="0.2">
      <c r="M1083" s="35"/>
      <c r="N1083" s="35"/>
      <c r="O1083" s="35"/>
      <c r="P1083" s="35"/>
    </row>
    <row r="1084" spans="13:16" x14ac:dyDescent="0.2">
      <c r="M1084" s="35"/>
      <c r="N1084" s="35"/>
      <c r="O1084" s="35"/>
      <c r="P1084" s="35"/>
    </row>
    <row r="1085" spans="13:16" x14ac:dyDescent="0.2">
      <c r="M1085" s="35"/>
      <c r="N1085" s="35"/>
      <c r="O1085" s="35"/>
      <c r="P1085" s="35"/>
    </row>
    <row r="1086" spans="13:16" x14ac:dyDescent="0.2">
      <c r="M1086" s="35"/>
      <c r="N1086" s="35"/>
      <c r="O1086" s="35"/>
      <c r="P1086" s="35"/>
    </row>
    <row r="1087" spans="13:16" x14ac:dyDescent="0.2">
      <c r="M1087" s="35"/>
      <c r="N1087" s="35"/>
      <c r="O1087" s="35"/>
      <c r="P1087" s="35"/>
    </row>
    <row r="1088" spans="13:16" x14ac:dyDescent="0.2">
      <c r="M1088" s="35"/>
      <c r="N1088" s="35"/>
      <c r="O1088" s="35"/>
      <c r="P1088" s="35"/>
    </row>
    <row r="1089" spans="13:16" x14ac:dyDescent="0.2">
      <c r="M1089" s="35"/>
      <c r="N1089" s="35"/>
      <c r="O1089" s="35"/>
      <c r="P1089" s="35"/>
    </row>
    <row r="1090" spans="13:16" x14ac:dyDescent="0.2">
      <c r="M1090" s="35"/>
      <c r="N1090" s="35"/>
      <c r="O1090" s="35"/>
      <c r="P1090" s="35"/>
    </row>
    <row r="1091" spans="13:16" x14ac:dyDescent="0.2">
      <c r="M1091" s="35"/>
      <c r="N1091" s="35"/>
      <c r="O1091" s="35"/>
      <c r="P1091" s="35"/>
    </row>
    <row r="1092" spans="13:16" x14ac:dyDescent="0.2">
      <c r="M1092" s="35"/>
      <c r="N1092" s="35"/>
      <c r="O1092" s="35"/>
      <c r="P1092" s="35"/>
    </row>
    <row r="1093" spans="13:16" x14ac:dyDescent="0.2">
      <c r="M1093" s="35"/>
      <c r="N1093" s="35"/>
      <c r="O1093" s="35"/>
      <c r="P1093" s="35"/>
    </row>
    <row r="1094" spans="13:16" x14ac:dyDescent="0.2">
      <c r="M1094" s="35"/>
      <c r="N1094" s="35"/>
      <c r="O1094" s="35"/>
      <c r="P1094" s="35"/>
    </row>
    <row r="1095" spans="13:16" x14ac:dyDescent="0.2">
      <c r="M1095" s="35"/>
      <c r="N1095" s="35"/>
      <c r="O1095" s="35"/>
      <c r="P1095" s="35"/>
    </row>
    <row r="1096" spans="13:16" x14ac:dyDescent="0.2">
      <c r="M1096" s="35"/>
      <c r="N1096" s="35"/>
      <c r="O1096" s="35"/>
      <c r="P1096" s="35"/>
    </row>
    <row r="1097" spans="13:16" x14ac:dyDescent="0.2">
      <c r="M1097" s="35"/>
      <c r="N1097" s="35"/>
      <c r="O1097" s="35"/>
      <c r="P1097" s="35"/>
    </row>
    <row r="1098" spans="13:16" x14ac:dyDescent="0.2">
      <c r="M1098" s="35"/>
      <c r="N1098" s="35"/>
      <c r="O1098" s="35"/>
      <c r="P1098" s="35"/>
    </row>
    <row r="1099" spans="13:16" x14ac:dyDescent="0.2">
      <c r="M1099" s="35"/>
      <c r="N1099" s="35"/>
      <c r="O1099" s="35"/>
      <c r="P1099" s="35"/>
    </row>
    <row r="1100" spans="13:16" x14ac:dyDescent="0.2">
      <c r="M1100" s="35"/>
      <c r="N1100" s="35"/>
      <c r="O1100" s="35"/>
      <c r="P1100" s="35"/>
    </row>
    <row r="1101" spans="13:16" x14ac:dyDescent="0.2">
      <c r="M1101" s="35"/>
      <c r="N1101" s="35"/>
      <c r="O1101" s="35"/>
      <c r="P1101" s="35"/>
    </row>
    <row r="1102" spans="13:16" x14ac:dyDescent="0.2">
      <c r="M1102" s="35"/>
      <c r="N1102" s="35"/>
      <c r="O1102" s="35"/>
      <c r="P1102" s="35"/>
    </row>
    <row r="1103" spans="13:16" x14ac:dyDescent="0.2">
      <c r="M1103" s="35"/>
      <c r="N1103" s="35"/>
      <c r="O1103" s="35"/>
      <c r="P1103" s="35"/>
    </row>
    <row r="1104" spans="13:16" x14ac:dyDescent="0.2">
      <c r="M1104" s="35"/>
      <c r="N1104" s="35"/>
      <c r="O1104" s="35"/>
      <c r="P1104" s="35"/>
    </row>
    <row r="1105" spans="13:16" x14ac:dyDescent="0.2">
      <c r="M1105" s="35"/>
      <c r="N1105" s="35"/>
      <c r="O1105" s="35"/>
      <c r="P1105" s="35"/>
    </row>
    <row r="1106" spans="13:16" x14ac:dyDescent="0.2">
      <c r="M1106" s="35"/>
      <c r="N1106" s="35"/>
      <c r="O1106" s="35"/>
      <c r="P1106" s="35"/>
    </row>
    <row r="1107" spans="13:16" x14ac:dyDescent="0.2">
      <c r="M1107" s="35"/>
      <c r="N1107" s="35"/>
      <c r="O1107" s="35"/>
      <c r="P1107" s="35"/>
    </row>
    <row r="1108" spans="13:16" x14ac:dyDescent="0.2">
      <c r="M1108" s="35"/>
      <c r="N1108" s="35"/>
      <c r="O1108" s="35"/>
      <c r="P1108" s="35"/>
    </row>
    <row r="1109" spans="13:16" x14ac:dyDescent="0.2">
      <c r="M1109" s="35"/>
      <c r="N1109" s="35"/>
      <c r="O1109" s="35"/>
      <c r="P1109" s="35"/>
    </row>
    <row r="1110" spans="13:16" x14ac:dyDescent="0.2">
      <c r="M1110" s="35"/>
      <c r="N1110" s="35"/>
      <c r="O1110" s="35"/>
      <c r="P1110" s="35"/>
    </row>
    <row r="1111" spans="13:16" x14ac:dyDescent="0.2">
      <c r="M1111" s="35"/>
      <c r="N1111" s="35"/>
      <c r="O1111" s="35"/>
      <c r="P1111" s="35"/>
    </row>
    <row r="1112" spans="13:16" x14ac:dyDescent="0.2">
      <c r="M1112" s="35"/>
      <c r="N1112" s="35"/>
      <c r="O1112" s="35"/>
      <c r="P1112" s="35"/>
    </row>
    <row r="1113" spans="13:16" x14ac:dyDescent="0.2">
      <c r="M1113" s="35"/>
      <c r="N1113" s="35"/>
      <c r="O1113" s="35"/>
      <c r="P1113" s="35"/>
    </row>
    <row r="1114" spans="13:16" x14ac:dyDescent="0.2">
      <c r="M1114" s="35"/>
      <c r="N1114" s="35"/>
      <c r="O1114" s="35"/>
      <c r="P1114" s="35"/>
    </row>
    <row r="1115" spans="13:16" x14ac:dyDescent="0.2">
      <c r="M1115" s="35"/>
      <c r="N1115" s="35"/>
      <c r="O1115" s="35"/>
      <c r="P1115" s="35"/>
    </row>
    <row r="1116" spans="13:16" x14ac:dyDescent="0.2">
      <c r="M1116" s="35"/>
      <c r="N1116" s="35"/>
      <c r="O1116" s="35"/>
      <c r="P1116" s="35"/>
    </row>
    <row r="1117" spans="13:16" x14ac:dyDescent="0.2">
      <c r="M1117" s="35"/>
      <c r="N1117" s="35"/>
      <c r="O1117" s="35"/>
      <c r="P1117" s="35"/>
    </row>
    <row r="1118" spans="13:16" x14ac:dyDescent="0.2">
      <c r="M1118" s="35"/>
      <c r="N1118" s="35"/>
      <c r="O1118" s="35"/>
      <c r="P1118" s="35"/>
    </row>
    <row r="1119" spans="13:16" x14ac:dyDescent="0.2">
      <c r="M1119" s="35"/>
      <c r="N1119" s="35"/>
      <c r="O1119" s="35"/>
      <c r="P1119" s="35"/>
    </row>
    <row r="1120" spans="13:16" x14ac:dyDescent="0.2">
      <c r="M1120" s="35"/>
      <c r="N1120" s="35"/>
      <c r="O1120" s="35"/>
      <c r="P1120" s="35"/>
    </row>
    <row r="1121" spans="13:16" x14ac:dyDescent="0.2">
      <c r="M1121" s="35"/>
      <c r="N1121" s="35"/>
      <c r="O1121" s="35"/>
      <c r="P1121" s="35"/>
    </row>
    <row r="1122" spans="13:16" x14ac:dyDescent="0.2">
      <c r="M1122" s="35"/>
      <c r="N1122" s="35"/>
      <c r="O1122" s="35"/>
      <c r="P1122" s="35"/>
    </row>
    <row r="1123" spans="13:16" x14ac:dyDescent="0.2">
      <c r="M1123" s="35"/>
      <c r="N1123" s="35"/>
      <c r="O1123" s="35"/>
      <c r="P1123" s="35"/>
    </row>
    <row r="1124" spans="13:16" x14ac:dyDescent="0.2">
      <c r="M1124" s="35"/>
      <c r="N1124" s="35"/>
      <c r="O1124" s="35"/>
      <c r="P1124" s="35"/>
    </row>
    <row r="1125" spans="13:16" x14ac:dyDescent="0.2">
      <c r="M1125" s="35"/>
      <c r="N1125" s="35"/>
      <c r="O1125" s="35"/>
      <c r="P1125" s="35"/>
    </row>
    <row r="1126" spans="13:16" x14ac:dyDescent="0.2">
      <c r="M1126" s="35"/>
      <c r="N1126" s="35"/>
      <c r="O1126" s="35"/>
      <c r="P1126" s="35"/>
    </row>
    <row r="1127" spans="13:16" x14ac:dyDescent="0.2">
      <c r="M1127" s="35"/>
      <c r="N1127" s="35"/>
      <c r="O1127" s="35"/>
      <c r="P1127" s="35"/>
    </row>
    <row r="1128" spans="13:16" x14ac:dyDescent="0.2">
      <c r="M1128" s="35"/>
      <c r="N1128" s="35"/>
      <c r="O1128" s="35"/>
      <c r="P1128" s="35"/>
    </row>
    <row r="1129" spans="13:16" x14ac:dyDescent="0.2">
      <c r="M1129" s="35"/>
      <c r="N1129" s="35"/>
      <c r="O1129" s="35"/>
      <c r="P1129" s="35"/>
    </row>
    <row r="1130" spans="13:16" x14ac:dyDescent="0.2">
      <c r="M1130" s="35"/>
      <c r="N1130" s="35"/>
      <c r="O1130" s="35"/>
      <c r="P1130" s="35"/>
    </row>
    <row r="1131" spans="13:16" x14ac:dyDescent="0.2">
      <c r="M1131" s="35"/>
      <c r="N1131" s="35"/>
      <c r="O1131" s="35"/>
      <c r="P1131" s="35"/>
    </row>
    <row r="1132" spans="13:16" x14ac:dyDescent="0.2">
      <c r="M1132" s="35"/>
      <c r="N1132" s="35"/>
      <c r="O1132" s="35"/>
      <c r="P1132" s="35"/>
    </row>
    <row r="1133" spans="13:16" x14ac:dyDescent="0.2">
      <c r="M1133" s="35"/>
      <c r="N1133" s="35"/>
      <c r="O1133" s="35"/>
      <c r="P1133" s="35"/>
    </row>
    <row r="1134" spans="13:16" x14ac:dyDescent="0.2">
      <c r="M1134" s="35"/>
      <c r="N1134" s="35"/>
      <c r="O1134" s="35"/>
      <c r="P1134" s="35"/>
    </row>
    <row r="1135" spans="13:16" x14ac:dyDescent="0.2">
      <c r="M1135" s="35"/>
      <c r="N1135" s="35"/>
      <c r="O1135" s="35"/>
      <c r="P1135" s="35"/>
    </row>
    <row r="1136" spans="13:16" x14ac:dyDescent="0.2">
      <c r="M1136" s="35"/>
      <c r="N1136" s="35"/>
      <c r="O1136" s="35"/>
      <c r="P1136" s="35"/>
    </row>
    <row r="1137" spans="13:16" x14ac:dyDescent="0.2">
      <c r="M1137" s="35"/>
      <c r="N1137" s="35"/>
      <c r="O1137" s="35"/>
      <c r="P1137" s="35"/>
    </row>
    <row r="1138" spans="13:16" x14ac:dyDescent="0.2">
      <c r="M1138" s="35"/>
      <c r="N1138" s="35"/>
      <c r="O1138" s="35"/>
      <c r="P1138" s="35"/>
    </row>
    <row r="1139" spans="13:16" x14ac:dyDescent="0.2">
      <c r="M1139" s="35"/>
      <c r="N1139" s="35"/>
      <c r="O1139" s="35"/>
      <c r="P1139" s="35"/>
    </row>
    <row r="1140" spans="13:16" x14ac:dyDescent="0.2">
      <c r="M1140" s="35"/>
      <c r="N1140" s="35"/>
      <c r="O1140" s="35"/>
      <c r="P1140" s="35"/>
    </row>
    <row r="1141" spans="13:16" x14ac:dyDescent="0.2">
      <c r="M1141" s="35"/>
      <c r="N1141" s="35"/>
      <c r="O1141" s="35"/>
      <c r="P1141" s="35"/>
    </row>
    <row r="1142" spans="13:16" x14ac:dyDescent="0.2">
      <c r="M1142" s="35"/>
      <c r="N1142" s="35"/>
      <c r="O1142" s="35"/>
      <c r="P1142" s="35"/>
    </row>
    <row r="1143" spans="13:16" x14ac:dyDescent="0.2">
      <c r="M1143" s="35"/>
      <c r="N1143" s="35"/>
      <c r="O1143" s="35"/>
      <c r="P1143" s="35"/>
    </row>
    <row r="1144" spans="13:16" x14ac:dyDescent="0.2">
      <c r="M1144" s="35"/>
      <c r="N1144" s="35"/>
      <c r="O1144" s="35"/>
      <c r="P1144" s="35"/>
    </row>
    <row r="1145" spans="13:16" x14ac:dyDescent="0.2">
      <c r="M1145" s="35"/>
      <c r="N1145" s="35"/>
      <c r="O1145" s="35"/>
      <c r="P1145" s="35"/>
    </row>
    <row r="1146" spans="13:16" x14ac:dyDescent="0.2">
      <c r="M1146" s="35"/>
      <c r="N1146" s="35"/>
      <c r="O1146" s="35"/>
      <c r="P1146" s="35"/>
    </row>
    <row r="1147" spans="13:16" x14ac:dyDescent="0.2">
      <c r="M1147" s="35"/>
      <c r="N1147" s="35"/>
      <c r="O1147" s="35"/>
      <c r="P1147" s="35"/>
    </row>
    <row r="1148" spans="13:16" x14ac:dyDescent="0.2">
      <c r="M1148" s="35"/>
      <c r="N1148" s="35"/>
      <c r="O1148" s="35"/>
      <c r="P1148" s="35"/>
    </row>
    <row r="1149" spans="13:16" x14ac:dyDescent="0.2">
      <c r="M1149" s="35"/>
      <c r="N1149" s="35"/>
      <c r="O1149" s="35"/>
      <c r="P1149" s="35"/>
    </row>
    <row r="1150" spans="13:16" x14ac:dyDescent="0.2">
      <c r="M1150" s="35"/>
      <c r="N1150" s="35"/>
      <c r="O1150" s="35"/>
      <c r="P1150" s="35"/>
    </row>
    <row r="1151" spans="13:16" x14ac:dyDescent="0.2">
      <c r="M1151" s="35"/>
      <c r="N1151" s="35"/>
      <c r="O1151" s="35"/>
      <c r="P1151" s="35"/>
    </row>
    <row r="1152" spans="13:16" x14ac:dyDescent="0.2">
      <c r="M1152" s="35"/>
      <c r="N1152" s="35"/>
      <c r="O1152" s="35"/>
      <c r="P1152" s="35"/>
    </row>
    <row r="1153" spans="13:16" x14ac:dyDescent="0.2">
      <c r="M1153" s="35"/>
      <c r="N1153" s="35"/>
      <c r="O1153" s="35"/>
      <c r="P1153" s="35"/>
    </row>
    <row r="1154" spans="13:16" x14ac:dyDescent="0.2">
      <c r="M1154" s="35"/>
      <c r="N1154" s="35"/>
      <c r="O1154" s="35"/>
      <c r="P1154" s="35"/>
    </row>
    <row r="1155" spans="13:16" x14ac:dyDescent="0.2">
      <c r="M1155" s="35"/>
      <c r="N1155" s="35"/>
      <c r="O1155" s="35"/>
      <c r="P1155" s="35"/>
    </row>
    <row r="1156" spans="13:16" x14ac:dyDescent="0.2">
      <c r="M1156" s="35"/>
      <c r="N1156" s="35"/>
      <c r="O1156" s="35"/>
      <c r="P1156" s="35"/>
    </row>
    <row r="1157" spans="13:16" x14ac:dyDescent="0.2">
      <c r="M1157" s="35"/>
      <c r="N1157" s="35"/>
      <c r="O1157" s="35"/>
      <c r="P1157" s="35"/>
    </row>
    <row r="1158" spans="13:16" x14ac:dyDescent="0.2">
      <c r="M1158" s="35"/>
      <c r="N1158" s="35"/>
      <c r="O1158" s="35"/>
      <c r="P1158" s="35"/>
    </row>
    <row r="1159" spans="13:16" x14ac:dyDescent="0.2">
      <c r="M1159" s="35"/>
      <c r="N1159" s="35"/>
      <c r="O1159" s="35"/>
      <c r="P1159" s="35"/>
    </row>
    <row r="1160" spans="13:16" x14ac:dyDescent="0.2">
      <c r="M1160" s="35"/>
      <c r="N1160" s="35"/>
      <c r="O1160" s="35"/>
      <c r="P1160" s="35"/>
    </row>
    <row r="1161" spans="13:16" x14ac:dyDescent="0.2">
      <c r="M1161" s="35"/>
      <c r="N1161" s="35"/>
      <c r="O1161" s="35"/>
      <c r="P1161" s="35"/>
    </row>
    <row r="1162" spans="13:16" x14ac:dyDescent="0.2">
      <c r="M1162" s="35"/>
      <c r="N1162" s="35"/>
      <c r="O1162" s="35"/>
      <c r="P1162" s="35"/>
    </row>
    <row r="1163" spans="13:16" x14ac:dyDescent="0.2">
      <c r="M1163" s="35"/>
      <c r="N1163" s="35"/>
      <c r="O1163" s="35"/>
      <c r="P1163" s="35"/>
    </row>
    <row r="1164" spans="13:16" x14ac:dyDescent="0.2">
      <c r="M1164" s="35"/>
      <c r="N1164" s="35"/>
      <c r="O1164" s="35"/>
      <c r="P1164" s="35"/>
    </row>
    <row r="1165" spans="13:16" x14ac:dyDescent="0.2">
      <c r="M1165" s="35"/>
      <c r="N1165" s="35"/>
      <c r="O1165" s="35"/>
      <c r="P1165" s="35"/>
    </row>
    <row r="1166" spans="13:16" x14ac:dyDescent="0.2">
      <c r="M1166" s="35"/>
      <c r="N1166" s="35"/>
      <c r="O1166" s="35"/>
      <c r="P1166" s="35"/>
    </row>
    <row r="1167" spans="13:16" x14ac:dyDescent="0.2">
      <c r="M1167" s="35"/>
      <c r="N1167" s="35"/>
      <c r="O1167" s="35"/>
      <c r="P1167" s="35"/>
    </row>
    <row r="1168" spans="13:16" x14ac:dyDescent="0.2">
      <c r="M1168" s="35"/>
      <c r="N1168" s="35"/>
      <c r="O1168" s="35"/>
      <c r="P1168" s="35"/>
    </row>
    <row r="1169" spans="13:16" x14ac:dyDescent="0.2">
      <c r="M1169" s="35"/>
      <c r="N1169" s="35"/>
      <c r="O1169" s="35"/>
      <c r="P1169" s="35"/>
    </row>
    <row r="1170" spans="13:16" x14ac:dyDescent="0.2">
      <c r="M1170" s="35"/>
      <c r="N1170" s="35"/>
      <c r="O1170" s="35"/>
      <c r="P1170" s="35"/>
    </row>
    <row r="1171" spans="13:16" x14ac:dyDescent="0.2">
      <c r="M1171" s="35"/>
      <c r="N1171" s="35"/>
      <c r="O1171" s="35"/>
      <c r="P1171" s="35"/>
    </row>
    <row r="1172" spans="13:16" x14ac:dyDescent="0.2">
      <c r="M1172" s="35"/>
      <c r="N1172" s="35"/>
      <c r="O1172" s="35"/>
      <c r="P1172" s="35"/>
    </row>
    <row r="1173" spans="13:16" x14ac:dyDescent="0.2">
      <c r="M1173" s="35"/>
      <c r="N1173" s="35"/>
      <c r="O1173" s="35"/>
      <c r="P1173" s="35"/>
    </row>
    <row r="1174" spans="13:16" x14ac:dyDescent="0.2">
      <c r="M1174" s="35"/>
      <c r="N1174" s="35"/>
      <c r="O1174" s="35"/>
      <c r="P1174" s="35"/>
    </row>
    <row r="1175" spans="13:16" x14ac:dyDescent="0.2">
      <c r="M1175" s="35"/>
      <c r="N1175" s="35"/>
      <c r="O1175" s="35"/>
      <c r="P1175" s="35"/>
    </row>
    <row r="1176" spans="13:16" x14ac:dyDescent="0.2">
      <c r="M1176" s="35"/>
      <c r="N1176" s="35"/>
      <c r="O1176" s="35"/>
      <c r="P1176" s="35"/>
    </row>
    <row r="1177" spans="13:16" x14ac:dyDescent="0.2">
      <c r="M1177" s="35"/>
      <c r="N1177" s="35"/>
      <c r="O1177" s="35"/>
      <c r="P1177" s="35"/>
    </row>
    <row r="1178" spans="13:16" x14ac:dyDescent="0.2">
      <c r="M1178" s="35"/>
      <c r="N1178" s="35"/>
      <c r="O1178" s="35"/>
      <c r="P1178" s="35"/>
    </row>
    <row r="1179" spans="13:16" x14ac:dyDescent="0.2">
      <c r="M1179" s="35"/>
      <c r="N1179" s="35"/>
      <c r="O1179" s="35"/>
      <c r="P1179" s="35"/>
    </row>
    <row r="1180" spans="13:16" x14ac:dyDescent="0.2">
      <c r="M1180" s="35"/>
      <c r="N1180" s="35"/>
      <c r="O1180" s="35"/>
      <c r="P1180" s="35"/>
    </row>
    <row r="1181" spans="13:16" x14ac:dyDescent="0.2">
      <c r="M1181" s="35"/>
      <c r="N1181" s="35"/>
      <c r="O1181" s="35"/>
      <c r="P1181" s="35"/>
    </row>
    <row r="1182" spans="13:16" x14ac:dyDescent="0.2">
      <c r="M1182" s="35"/>
      <c r="N1182" s="35"/>
      <c r="O1182" s="35"/>
      <c r="P1182" s="35"/>
    </row>
    <row r="1183" spans="13:16" x14ac:dyDescent="0.2">
      <c r="M1183" s="35"/>
      <c r="N1183" s="35"/>
      <c r="O1183" s="35"/>
      <c r="P1183" s="35"/>
    </row>
    <row r="1184" spans="13:16" x14ac:dyDescent="0.2">
      <c r="M1184" s="35"/>
      <c r="N1184" s="35"/>
      <c r="O1184" s="35"/>
      <c r="P1184" s="35"/>
    </row>
    <row r="1185" spans="13:16" x14ac:dyDescent="0.2">
      <c r="M1185" s="35"/>
      <c r="N1185" s="35"/>
      <c r="O1185" s="35"/>
      <c r="P1185" s="35"/>
    </row>
    <row r="1186" spans="13:16" x14ac:dyDescent="0.2">
      <c r="M1186" s="35"/>
      <c r="N1186" s="35"/>
      <c r="O1186" s="35"/>
      <c r="P1186" s="35"/>
    </row>
    <row r="1187" spans="13:16" x14ac:dyDescent="0.2">
      <c r="M1187" s="35"/>
      <c r="N1187" s="35"/>
      <c r="O1187" s="35"/>
      <c r="P1187" s="35"/>
    </row>
    <row r="1188" spans="13:16" x14ac:dyDescent="0.2">
      <c r="M1188" s="35"/>
      <c r="N1188" s="35"/>
      <c r="O1188" s="35"/>
      <c r="P1188" s="35"/>
    </row>
    <row r="1189" spans="13:16" x14ac:dyDescent="0.2">
      <c r="M1189" s="35"/>
      <c r="N1189" s="35"/>
      <c r="O1189" s="35"/>
      <c r="P1189" s="35"/>
    </row>
    <row r="1190" spans="13:16" x14ac:dyDescent="0.2">
      <c r="M1190" s="35"/>
      <c r="N1190" s="35"/>
      <c r="O1190" s="35"/>
      <c r="P1190" s="35"/>
    </row>
    <row r="1191" spans="13:16" x14ac:dyDescent="0.2">
      <c r="M1191" s="35"/>
      <c r="N1191" s="35"/>
      <c r="O1191" s="35"/>
      <c r="P1191" s="35"/>
    </row>
    <row r="1192" spans="13:16" x14ac:dyDescent="0.2">
      <c r="M1192" s="35"/>
      <c r="N1192" s="35"/>
      <c r="O1192" s="35"/>
      <c r="P1192" s="35"/>
    </row>
    <row r="1193" spans="13:16" x14ac:dyDescent="0.2">
      <c r="M1193" s="35"/>
      <c r="N1193" s="35"/>
      <c r="O1193" s="35"/>
      <c r="P1193" s="35"/>
    </row>
    <row r="1194" spans="13:16" x14ac:dyDescent="0.2">
      <c r="M1194" s="35"/>
      <c r="N1194" s="35"/>
      <c r="O1194" s="35"/>
      <c r="P1194" s="35"/>
    </row>
    <row r="1195" spans="13:16" x14ac:dyDescent="0.2">
      <c r="M1195" s="35"/>
      <c r="N1195" s="35"/>
      <c r="O1195" s="35"/>
      <c r="P1195" s="35"/>
    </row>
    <row r="1196" spans="13:16" x14ac:dyDescent="0.2">
      <c r="M1196" s="35"/>
      <c r="N1196" s="35"/>
      <c r="O1196" s="35"/>
      <c r="P1196" s="35"/>
    </row>
    <row r="1197" spans="13:16" x14ac:dyDescent="0.2">
      <c r="M1197" s="35"/>
      <c r="N1197" s="35"/>
      <c r="O1197" s="35"/>
      <c r="P1197" s="35"/>
    </row>
    <row r="1198" spans="13:16" x14ac:dyDescent="0.2">
      <c r="M1198" s="35"/>
      <c r="N1198" s="35"/>
      <c r="O1198" s="35"/>
      <c r="P1198" s="35"/>
    </row>
    <row r="1199" spans="13:16" x14ac:dyDescent="0.2">
      <c r="M1199" s="35"/>
      <c r="N1199" s="35"/>
      <c r="O1199" s="35"/>
      <c r="P1199" s="35"/>
    </row>
    <row r="1200" spans="13:16" x14ac:dyDescent="0.2">
      <c r="M1200" s="35"/>
      <c r="N1200" s="35"/>
      <c r="O1200" s="35"/>
      <c r="P1200" s="35"/>
    </row>
    <row r="1201" spans="13:16" x14ac:dyDescent="0.2">
      <c r="M1201" s="35"/>
      <c r="N1201" s="35"/>
      <c r="O1201" s="35"/>
      <c r="P1201" s="35"/>
    </row>
    <row r="1202" spans="13:16" x14ac:dyDescent="0.2">
      <c r="M1202" s="35"/>
      <c r="N1202" s="35"/>
      <c r="O1202" s="35"/>
      <c r="P1202" s="35"/>
    </row>
    <row r="1203" spans="13:16" x14ac:dyDescent="0.2">
      <c r="M1203" s="35"/>
      <c r="N1203" s="35"/>
      <c r="O1203" s="35"/>
      <c r="P1203" s="35"/>
    </row>
    <row r="1204" spans="13:16" x14ac:dyDescent="0.2">
      <c r="M1204" s="35"/>
      <c r="N1204" s="35"/>
      <c r="O1204" s="35"/>
      <c r="P1204" s="35"/>
    </row>
    <row r="1205" spans="13:16" x14ac:dyDescent="0.2">
      <c r="M1205" s="35"/>
      <c r="N1205" s="35"/>
      <c r="O1205" s="35"/>
      <c r="P1205" s="35"/>
    </row>
    <row r="1206" spans="13:16" x14ac:dyDescent="0.2">
      <c r="M1206" s="35"/>
      <c r="N1206" s="35"/>
      <c r="O1206" s="35"/>
      <c r="P1206" s="35"/>
    </row>
    <row r="1207" spans="13:16" x14ac:dyDescent="0.2">
      <c r="M1207" s="35"/>
      <c r="N1207" s="35"/>
      <c r="O1207" s="35"/>
      <c r="P1207" s="35"/>
    </row>
    <row r="1208" spans="13:16" x14ac:dyDescent="0.2">
      <c r="M1208" s="35"/>
      <c r="N1208" s="35"/>
      <c r="O1208" s="35"/>
      <c r="P1208" s="35"/>
    </row>
    <row r="1209" spans="13:16" x14ac:dyDescent="0.2">
      <c r="M1209" s="35"/>
      <c r="N1209" s="35"/>
      <c r="O1209" s="35"/>
      <c r="P1209" s="35"/>
    </row>
    <row r="1210" spans="13:16" x14ac:dyDescent="0.2">
      <c r="M1210" s="35"/>
      <c r="N1210" s="35"/>
      <c r="O1210" s="35"/>
      <c r="P1210" s="35"/>
    </row>
    <row r="1211" spans="13:16" x14ac:dyDescent="0.2">
      <c r="M1211" s="35"/>
      <c r="N1211" s="35"/>
      <c r="O1211" s="35"/>
      <c r="P1211" s="35"/>
    </row>
    <row r="1212" spans="13:16" x14ac:dyDescent="0.2">
      <c r="M1212" s="35"/>
      <c r="N1212" s="35"/>
      <c r="O1212" s="35"/>
      <c r="P1212" s="35"/>
    </row>
    <row r="1213" spans="13:16" x14ac:dyDescent="0.2">
      <c r="M1213" s="35"/>
      <c r="N1213" s="35"/>
      <c r="O1213" s="35"/>
      <c r="P1213" s="35"/>
    </row>
    <row r="1214" spans="13:16" x14ac:dyDescent="0.2">
      <c r="M1214" s="35"/>
      <c r="N1214" s="35"/>
      <c r="O1214" s="35"/>
      <c r="P1214" s="35"/>
    </row>
    <row r="1215" spans="13:16" x14ac:dyDescent="0.2">
      <c r="M1215" s="35"/>
      <c r="N1215" s="35"/>
      <c r="O1215" s="35"/>
      <c r="P1215" s="35"/>
    </row>
    <row r="1216" spans="13:16" x14ac:dyDescent="0.2">
      <c r="M1216" s="35"/>
      <c r="N1216" s="35"/>
      <c r="O1216" s="35"/>
      <c r="P1216" s="35"/>
    </row>
    <row r="1217" spans="13:16" x14ac:dyDescent="0.2">
      <c r="M1217" s="35"/>
      <c r="N1217" s="35"/>
      <c r="O1217" s="35"/>
      <c r="P1217" s="35"/>
    </row>
    <row r="1218" spans="13:16" x14ac:dyDescent="0.2">
      <c r="M1218" s="35"/>
      <c r="N1218" s="35"/>
      <c r="O1218" s="35"/>
      <c r="P1218" s="35"/>
    </row>
    <row r="1219" spans="13:16" x14ac:dyDescent="0.2">
      <c r="M1219" s="35"/>
      <c r="N1219" s="35"/>
      <c r="O1219" s="35"/>
      <c r="P1219" s="35"/>
    </row>
    <row r="1220" spans="13:16" x14ac:dyDescent="0.2">
      <c r="M1220" s="35"/>
      <c r="N1220" s="35"/>
      <c r="O1220" s="35"/>
      <c r="P1220" s="35"/>
    </row>
    <row r="1221" spans="13:16" x14ac:dyDescent="0.2">
      <c r="M1221" s="35"/>
      <c r="N1221" s="35"/>
      <c r="O1221" s="35"/>
      <c r="P1221" s="35"/>
    </row>
    <row r="1222" spans="13:16" x14ac:dyDescent="0.2">
      <c r="M1222" s="35"/>
      <c r="N1222" s="35"/>
      <c r="O1222" s="35"/>
      <c r="P1222" s="35"/>
    </row>
    <row r="1223" spans="13:16" x14ac:dyDescent="0.2">
      <c r="M1223" s="35"/>
      <c r="N1223" s="35"/>
      <c r="O1223" s="35"/>
      <c r="P1223" s="35"/>
    </row>
    <row r="1224" spans="13:16" x14ac:dyDescent="0.2">
      <c r="M1224" s="35"/>
      <c r="N1224" s="35"/>
      <c r="O1224" s="35"/>
      <c r="P1224" s="35"/>
    </row>
    <row r="1225" spans="13:16" x14ac:dyDescent="0.2">
      <c r="M1225" s="35"/>
      <c r="N1225" s="35"/>
      <c r="O1225" s="35"/>
      <c r="P1225" s="35"/>
    </row>
    <row r="1226" spans="13:16" x14ac:dyDescent="0.2">
      <c r="M1226" s="35"/>
      <c r="N1226" s="35"/>
      <c r="O1226" s="35"/>
      <c r="P1226" s="35"/>
    </row>
    <row r="1227" spans="13:16" x14ac:dyDescent="0.2">
      <c r="M1227" s="35"/>
      <c r="N1227" s="35"/>
      <c r="O1227" s="35"/>
      <c r="P1227" s="35"/>
    </row>
    <row r="1228" spans="13:16" x14ac:dyDescent="0.2">
      <c r="M1228" s="35"/>
      <c r="N1228" s="35"/>
      <c r="O1228" s="35"/>
      <c r="P1228" s="35"/>
    </row>
    <row r="1229" spans="13:16" x14ac:dyDescent="0.2">
      <c r="M1229" s="35"/>
      <c r="N1229" s="35"/>
      <c r="O1229" s="35"/>
      <c r="P1229" s="35"/>
    </row>
    <row r="1230" spans="13:16" x14ac:dyDescent="0.2">
      <c r="M1230" s="35"/>
      <c r="N1230" s="35"/>
      <c r="O1230" s="35"/>
      <c r="P1230" s="35"/>
    </row>
    <row r="1231" spans="13:16" x14ac:dyDescent="0.2">
      <c r="M1231" s="35"/>
      <c r="N1231" s="35"/>
      <c r="O1231" s="35"/>
      <c r="P1231" s="35"/>
    </row>
    <row r="1232" spans="13:16" x14ac:dyDescent="0.2">
      <c r="M1232" s="35"/>
      <c r="N1232" s="35"/>
      <c r="O1232" s="35"/>
      <c r="P1232" s="35"/>
    </row>
    <row r="1233" spans="13:16" x14ac:dyDescent="0.2">
      <c r="M1233" s="35"/>
      <c r="N1233" s="35"/>
      <c r="O1233" s="35"/>
      <c r="P1233" s="35"/>
    </row>
    <row r="1234" spans="13:16" x14ac:dyDescent="0.2">
      <c r="M1234" s="35"/>
      <c r="N1234" s="35"/>
      <c r="O1234" s="35"/>
      <c r="P1234" s="35"/>
    </row>
    <row r="1235" spans="13:16" x14ac:dyDescent="0.2">
      <c r="M1235" s="35"/>
      <c r="N1235" s="35"/>
      <c r="O1235" s="35"/>
      <c r="P1235" s="35"/>
    </row>
    <row r="1236" spans="13:16" x14ac:dyDescent="0.2">
      <c r="M1236" s="35"/>
      <c r="N1236" s="35"/>
      <c r="O1236" s="35"/>
      <c r="P1236" s="35"/>
    </row>
    <row r="1237" spans="13:16" x14ac:dyDescent="0.2">
      <c r="M1237" s="35"/>
      <c r="N1237" s="35"/>
      <c r="O1237" s="35"/>
      <c r="P1237" s="35"/>
    </row>
    <row r="1238" spans="13:16" x14ac:dyDescent="0.2">
      <c r="M1238" s="35"/>
      <c r="N1238" s="35"/>
      <c r="O1238" s="35"/>
      <c r="P1238" s="35"/>
    </row>
    <row r="1239" spans="13:16" x14ac:dyDescent="0.2">
      <c r="M1239" s="35"/>
      <c r="N1239" s="35"/>
      <c r="O1239" s="35"/>
      <c r="P1239" s="35"/>
    </row>
    <row r="1240" spans="13:16" x14ac:dyDescent="0.2">
      <c r="M1240" s="35"/>
      <c r="N1240" s="35"/>
      <c r="O1240" s="35"/>
      <c r="P1240" s="35"/>
    </row>
    <row r="1241" spans="13:16" x14ac:dyDescent="0.2">
      <c r="M1241" s="35"/>
      <c r="N1241" s="35"/>
      <c r="O1241" s="35"/>
      <c r="P1241" s="35"/>
    </row>
    <row r="1242" spans="13:16" x14ac:dyDescent="0.2">
      <c r="M1242" s="35"/>
      <c r="N1242" s="35"/>
      <c r="O1242" s="35"/>
      <c r="P1242" s="35"/>
    </row>
    <row r="1243" spans="13:16" x14ac:dyDescent="0.2">
      <c r="M1243" s="35"/>
      <c r="N1243" s="35"/>
      <c r="O1243" s="35"/>
      <c r="P1243" s="35"/>
    </row>
    <row r="1244" spans="13:16" x14ac:dyDescent="0.2">
      <c r="M1244" s="35"/>
      <c r="N1244" s="35"/>
      <c r="O1244" s="35"/>
      <c r="P1244" s="35"/>
    </row>
    <row r="1245" spans="13:16" x14ac:dyDescent="0.2">
      <c r="M1245" s="35"/>
      <c r="N1245" s="35"/>
      <c r="O1245" s="35"/>
      <c r="P1245" s="35"/>
    </row>
    <row r="1246" spans="13:16" x14ac:dyDescent="0.2">
      <c r="M1246" s="35"/>
      <c r="N1246" s="35"/>
      <c r="O1246" s="35"/>
      <c r="P1246" s="35"/>
    </row>
    <row r="1247" spans="13:16" x14ac:dyDescent="0.2">
      <c r="M1247" s="35"/>
      <c r="N1247" s="35"/>
      <c r="O1247" s="35"/>
      <c r="P1247" s="35"/>
    </row>
    <row r="1248" spans="13:16" x14ac:dyDescent="0.2">
      <c r="M1248" s="35"/>
      <c r="N1248" s="35"/>
      <c r="O1248" s="35"/>
      <c r="P1248" s="35"/>
    </row>
    <row r="1249" spans="13:16" x14ac:dyDescent="0.2">
      <c r="M1249" s="35"/>
      <c r="N1249" s="35"/>
      <c r="O1249" s="35"/>
      <c r="P1249" s="35"/>
    </row>
    <row r="1250" spans="13:16" x14ac:dyDescent="0.2">
      <c r="M1250" s="35"/>
      <c r="N1250" s="35"/>
      <c r="O1250" s="35"/>
      <c r="P1250" s="35"/>
    </row>
    <row r="1251" spans="13:16" x14ac:dyDescent="0.2">
      <c r="M1251" s="35"/>
      <c r="N1251" s="35"/>
      <c r="O1251" s="35"/>
      <c r="P1251" s="35"/>
    </row>
    <row r="1252" spans="13:16" x14ac:dyDescent="0.2">
      <c r="M1252" s="35"/>
      <c r="N1252" s="35"/>
      <c r="O1252" s="35"/>
      <c r="P1252" s="35"/>
    </row>
    <row r="1253" spans="13:16" x14ac:dyDescent="0.2">
      <c r="M1253" s="35"/>
      <c r="N1253" s="35"/>
      <c r="O1253" s="35"/>
      <c r="P1253" s="35"/>
    </row>
    <row r="1254" spans="13:16" x14ac:dyDescent="0.2">
      <c r="M1254" s="35"/>
      <c r="N1254" s="35"/>
      <c r="O1254" s="35"/>
      <c r="P1254" s="35"/>
    </row>
    <row r="1255" spans="13:16" x14ac:dyDescent="0.2">
      <c r="M1255" s="35"/>
      <c r="N1255" s="35"/>
      <c r="O1255" s="35"/>
      <c r="P1255" s="35"/>
    </row>
    <row r="1256" spans="13:16" x14ac:dyDescent="0.2">
      <c r="M1256" s="35"/>
      <c r="N1256" s="35"/>
      <c r="O1256" s="35"/>
      <c r="P1256" s="35"/>
    </row>
    <row r="1257" spans="13:16" x14ac:dyDescent="0.2">
      <c r="M1257" s="35"/>
      <c r="N1257" s="35"/>
      <c r="O1257" s="35"/>
      <c r="P1257" s="35"/>
    </row>
    <row r="1258" spans="13:16" x14ac:dyDescent="0.2">
      <c r="M1258" s="35"/>
      <c r="N1258" s="35"/>
      <c r="O1258" s="35"/>
      <c r="P1258" s="35"/>
    </row>
    <row r="1259" spans="13:16" x14ac:dyDescent="0.2">
      <c r="M1259" s="35"/>
      <c r="N1259" s="35"/>
      <c r="O1259" s="35"/>
      <c r="P1259" s="35"/>
    </row>
    <row r="1260" spans="13:16" x14ac:dyDescent="0.2">
      <c r="M1260" s="35"/>
      <c r="N1260" s="35"/>
      <c r="O1260" s="35"/>
      <c r="P1260" s="35"/>
    </row>
    <row r="1261" spans="13:16" x14ac:dyDescent="0.2">
      <c r="M1261" s="35"/>
      <c r="N1261" s="35"/>
      <c r="O1261" s="35"/>
      <c r="P1261" s="35"/>
    </row>
    <row r="1262" spans="13:16" x14ac:dyDescent="0.2">
      <c r="M1262" s="35"/>
      <c r="N1262" s="35"/>
      <c r="O1262" s="35"/>
      <c r="P1262" s="35"/>
    </row>
    <row r="1263" spans="13:16" x14ac:dyDescent="0.2">
      <c r="M1263" s="35"/>
      <c r="N1263" s="35"/>
      <c r="O1263" s="35"/>
      <c r="P1263" s="35"/>
    </row>
    <row r="1264" spans="13:16" x14ac:dyDescent="0.2">
      <c r="M1264" s="35"/>
      <c r="N1264" s="35"/>
      <c r="O1264" s="35"/>
      <c r="P1264" s="35"/>
    </row>
    <row r="1265" spans="13:16" x14ac:dyDescent="0.2">
      <c r="M1265" s="35"/>
      <c r="N1265" s="35"/>
      <c r="O1265" s="35"/>
      <c r="P1265" s="35"/>
    </row>
    <row r="1266" spans="13:16" x14ac:dyDescent="0.2">
      <c r="M1266" s="35"/>
      <c r="N1266" s="35"/>
      <c r="O1266" s="35"/>
      <c r="P1266" s="35"/>
    </row>
    <row r="1267" spans="13:16" x14ac:dyDescent="0.2">
      <c r="M1267" s="35"/>
      <c r="N1267" s="35"/>
      <c r="O1267" s="35"/>
      <c r="P1267" s="35"/>
    </row>
    <row r="1268" spans="13:16" x14ac:dyDescent="0.2">
      <c r="M1268" s="35"/>
      <c r="N1268" s="35"/>
      <c r="O1268" s="35"/>
      <c r="P1268" s="35"/>
    </row>
    <row r="1269" spans="13:16" x14ac:dyDescent="0.2">
      <c r="M1269" s="35"/>
      <c r="N1269" s="35"/>
      <c r="O1269" s="35"/>
      <c r="P1269" s="35"/>
    </row>
    <row r="1270" spans="13:16" x14ac:dyDescent="0.2">
      <c r="M1270" s="35"/>
      <c r="N1270" s="35"/>
      <c r="O1270" s="35"/>
      <c r="P1270" s="35"/>
    </row>
    <row r="1271" spans="13:16" x14ac:dyDescent="0.2">
      <c r="M1271" s="35"/>
      <c r="N1271" s="35"/>
      <c r="O1271" s="35"/>
      <c r="P1271" s="35"/>
    </row>
    <row r="1272" spans="13:16" x14ac:dyDescent="0.2">
      <c r="M1272" s="35"/>
      <c r="N1272" s="35"/>
      <c r="O1272" s="35"/>
      <c r="P1272" s="35"/>
    </row>
    <row r="1273" spans="13:16" x14ac:dyDescent="0.2">
      <c r="M1273" s="35"/>
      <c r="N1273" s="35"/>
      <c r="O1273" s="35"/>
      <c r="P1273" s="35"/>
    </row>
    <row r="1274" spans="13:16" x14ac:dyDescent="0.2">
      <c r="M1274" s="35"/>
      <c r="N1274" s="35"/>
      <c r="O1274" s="35"/>
      <c r="P1274" s="35"/>
    </row>
    <row r="1275" spans="13:16" x14ac:dyDescent="0.2">
      <c r="M1275" s="35"/>
      <c r="N1275" s="35"/>
      <c r="O1275" s="35"/>
      <c r="P1275" s="35"/>
    </row>
    <row r="1276" spans="13:16" x14ac:dyDescent="0.2">
      <c r="M1276" s="35"/>
      <c r="N1276" s="35"/>
      <c r="O1276" s="35"/>
      <c r="P1276" s="35"/>
    </row>
    <row r="1277" spans="13:16" x14ac:dyDescent="0.2">
      <c r="M1277" s="35"/>
      <c r="N1277" s="35"/>
      <c r="O1277" s="35"/>
      <c r="P1277" s="35"/>
    </row>
    <row r="1278" spans="13:16" x14ac:dyDescent="0.2">
      <c r="M1278" s="35"/>
      <c r="N1278" s="35"/>
      <c r="O1278" s="35"/>
      <c r="P1278" s="35"/>
    </row>
    <row r="1279" spans="13:16" x14ac:dyDescent="0.2">
      <c r="M1279" s="35"/>
      <c r="N1279" s="35"/>
      <c r="O1279" s="35"/>
      <c r="P1279" s="35"/>
    </row>
    <row r="1280" spans="13:16" x14ac:dyDescent="0.2">
      <c r="M1280" s="35"/>
      <c r="N1280" s="35"/>
      <c r="O1280" s="35"/>
      <c r="P1280" s="35"/>
    </row>
    <row r="1281" spans="13:16" x14ac:dyDescent="0.2">
      <c r="M1281" s="35"/>
      <c r="N1281" s="35"/>
      <c r="O1281" s="35"/>
      <c r="P1281" s="35"/>
    </row>
    <row r="1282" spans="13:16" x14ac:dyDescent="0.2">
      <c r="M1282" s="35"/>
      <c r="N1282" s="35"/>
      <c r="O1282" s="35"/>
      <c r="P1282" s="35"/>
    </row>
    <row r="1283" spans="13:16" x14ac:dyDescent="0.2">
      <c r="M1283" s="35"/>
      <c r="N1283" s="35"/>
      <c r="O1283" s="35"/>
      <c r="P1283" s="35"/>
    </row>
    <row r="1284" spans="13:16" x14ac:dyDescent="0.2">
      <c r="M1284" s="35"/>
      <c r="N1284" s="35"/>
      <c r="O1284" s="35"/>
      <c r="P1284" s="35"/>
    </row>
    <row r="1285" spans="13:16" x14ac:dyDescent="0.2">
      <c r="M1285" s="35"/>
      <c r="N1285" s="35"/>
      <c r="O1285" s="35"/>
      <c r="P1285" s="35"/>
    </row>
    <row r="1286" spans="13:16" x14ac:dyDescent="0.2">
      <c r="M1286" s="35"/>
      <c r="N1286" s="35"/>
      <c r="O1286" s="35"/>
      <c r="P1286" s="35"/>
    </row>
    <row r="1287" spans="13:16" x14ac:dyDescent="0.2">
      <c r="M1287" s="35"/>
      <c r="N1287" s="35"/>
      <c r="O1287" s="35"/>
      <c r="P1287" s="35"/>
    </row>
    <row r="1288" spans="13:16" x14ac:dyDescent="0.2">
      <c r="M1288" s="35"/>
      <c r="N1288" s="35"/>
      <c r="O1288" s="35"/>
      <c r="P1288" s="35"/>
    </row>
    <row r="1289" spans="13:16" x14ac:dyDescent="0.2">
      <c r="M1289" s="35"/>
      <c r="N1289" s="35"/>
      <c r="O1289" s="35"/>
      <c r="P1289" s="35"/>
    </row>
    <row r="1290" spans="13:16" x14ac:dyDescent="0.2">
      <c r="M1290" s="35"/>
      <c r="N1290" s="35"/>
      <c r="O1290" s="35"/>
      <c r="P1290" s="35"/>
    </row>
    <row r="1291" spans="13:16" x14ac:dyDescent="0.2">
      <c r="M1291" s="35"/>
      <c r="N1291" s="35"/>
      <c r="O1291" s="35"/>
      <c r="P1291" s="35"/>
    </row>
    <row r="1292" spans="13:16" x14ac:dyDescent="0.2">
      <c r="M1292" s="35"/>
      <c r="N1292" s="35"/>
      <c r="O1292" s="35"/>
      <c r="P1292" s="35"/>
    </row>
    <row r="1293" spans="13:16" x14ac:dyDescent="0.2">
      <c r="M1293" s="35"/>
      <c r="N1293" s="35"/>
      <c r="O1293" s="35"/>
      <c r="P1293" s="35"/>
    </row>
    <row r="1294" spans="13:16" x14ac:dyDescent="0.2">
      <c r="M1294" s="35"/>
      <c r="N1294" s="35"/>
      <c r="O1294" s="35"/>
      <c r="P1294" s="35"/>
    </row>
    <row r="1295" spans="13:16" x14ac:dyDescent="0.2">
      <c r="M1295" s="35"/>
      <c r="N1295" s="35"/>
      <c r="O1295" s="35"/>
      <c r="P1295" s="35"/>
    </row>
    <row r="1296" spans="13:16" x14ac:dyDescent="0.2">
      <c r="M1296" s="35"/>
      <c r="N1296" s="35"/>
      <c r="O1296" s="35"/>
      <c r="P1296" s="35"/>
    </row>
    <row r="1297" spans="13:16" x14ac:dyDescent="0.2">
      <c r="M1297" s="35"/>
      <c r="N1297" s="35"/>
      <c r="O1297" s="35"/>
      <c r="P1297" s="35"/>
    </row>
    <row r="1298" spans="13:16" x14ac:dyDescent="0.2">
      <c r="M1298" s="35"/>
      <c r="N1298" s="35"/>
      <c r="O1298" s="35"/>
      <c r="P1298" s="35"/>
    </row>
    <row r="1299" spans="13:16" x14ac:dyDescent="0.2">
      <c r="M1299" s="35"/>
      <c r="N1299" s="35"/>
      <c r="O1299" s="35"/>
      <c r="P1299" s="35"/>
    </row>
    <row r="1300" spans="13:16" x14ac:dyDescent="0.2">
      <c r="M1300" s="35"/>
      <c r="N1300" s="35"/>
      <c r="O1300" s="35"/>
      <c r="P1300" s="35"/>
    </row>
    <row r="1301" spans="13:16" x14ac:dyDescent="0.2">
      <c r="M1301" s="35"/>
      <c r="N1301" s="35"/>
      <c r="O1301" s="35"/>
      <c r="P1301" s="35"/>
    </row>
    <row r="1302" spans="13:16" x14ac:dyDescent="0.2">
      <c r="M1302" s="35"/>
      <c r="N1302" s="35"/>
      <c r="O1302" s="35"/>
      <c r="P1302" s="35"/>
    </row>
    <row r="1303" spans="13:16" x14ac:dyDescent="0.2">
      <c r="M1303" s="35"/>
      <c r="N1303" s="35"/>
      <c r="O1303" s="35"/>
      <c r="P1303" s="35"/>
    </row>
    <row r="1304" spans="13:16" x14ac:dyDescent="0.2">
      <c r="M1304" s="35"/>
      <c r="N1304" s="35"/>
      <c r="O1304" s="35"/>
      <c r="P1304" s="35"/>
    </row>
    <row r="1305" spans="13:16" x14ac:dyDescent="0.2">
      <c r="M1305" s="35"/>
      <c r="N1305" s="35"/>
      <c r="O1305" s="35"/>
      <c r="P1305" s="35"/>
    </row>
    <row r="1306" spans="13:16" x14ac:dyDescent="0.2">
      <c r="M1306" s="35"/>
      <c r="N1306" s="35"/>
      <c r="O1306" s="35"/>
      <c r="P1306" s="35"/>
    </row>
    <row r="1307" spans="13:16" x14ac:dyDescent="0.2">
      <c r="M1307" s="35"/>
      <c r="N1307" s="35"/>
      <c r="O1307" s="35"/>
      <c r="P1307" s="35"/>
    </row>
    <row r="1308" spans="13:16" x14ac:dyDescent="0.2">
      <c r="M1308" s="35"/>
      <c r="N1308" s="35"/>
      <c r="O1308" s="35"/>
      <c r="P1308" s="35"/>
    </row>
    <row r="1309" spans="13:16" x14ac:dyDescent="0.2">
      <c r="M1309" s="35"/>
      <c r="N1309" s="35"/>
      <c r="O1309" s="35"/>
      <c r="P1309" s="35"/>
    </row>
    <row r="1310" spans="13:16" x14ac:dyDescent="0.2">
      <c r="M1310" s="35"/>
      <c r="N1310" s="35"/>
      <c r="O1310" s="35"/>
      <c r="P1310" s="35"/>
    </row>
    <row r="1311" spans="13:16" x14ac:dyDescent="0.2">
      <c r="M1311" s="35"/>
      <c r="N1311" s="35"/>
      <c r="O1311" s="35"/>
      <c r="P1311" s="35"/>
    </row>
    <row r="1312" spans="13:16" x14ac:dyDescent="0.2">
      <c r="M1312" s="35"/>
      <c r="N1312" s="35"/>
      <c r="O1312" s="35"/>
      <c r="P1312" s="35"/>
    </row>
    <row r="1313" spans="13:16" x14ac:dyDescent="0.2">
      <c r="M1313" s="35"/>
      <c r="N1313" s="35"/>
      <c r="O1313" s="35"/>
      <c r="P1313" s="35"/>
    </row>
    <row r="1314" spans="13:16" x14ac:dyDescent="0.2">
      <c r="M1314" s="35"/>
      <c r="N1314" s="35"/>
      <c r="O1314" s="35"/>
      <c r="P1314" s="35"/>
    </row>
    <row r="1315" spans="13:16" x14ac:dyDescent="0.2">
      <c r="M1315" s="35"/>
      <c r="N1315" s="35"/>
      <c r="O1315" s="35"/>
      <c r="P1315" s="35"/>
    </row>
    <row r="1316" spans="13:16" x14ac:dyDescent="0.2">
      <c r="M1316" s="35"/>
      <c r="N1316" s="35"/>
      <c r="O1316" s="35"/>
      <c r="P1316" s="35"/>
    </row>
    <row r="1317" spans="13:16" x14ac:dyDescent="0.2">
      <c r="M1317" s="35"/>
      <c r="N1317" s="35"/>
      <c r="O1317" s="35"/>
      <c r="P1317" s="35"/>
    </row>
    <row r="1318" spans="13:16" x14ac:dyDescent="0.2">
      <c r="M1318" s="35"/>
      <c r="N1318" s="35"/>
      <c r="O1318" s="35"/>
      <c r="P1318" s="35"/>
    </row>
    <row r="1319" spans="13:16" x14ac:dyDescent="0.2">
      <c r="M1319" s="35"/>
      <c r="N1319" s="35"/>
      <c r="O1319" s="35"/>
      <c r="P1319" s="35"/>
    </row>
    <row r="1320" spans="13:16" x14ac:dyDescent="0.2">
      <c r="M1320" s="35"/>
      <c r="N1320" s="35"/>
      <c r="O1320" s="35"/>
      <c r="P1320" s="35"/>
    </row>
    <row r="1321" spans="13:16" x14ac:dyDescent="0.2">
      <c r="M1321" s="35"/>
      <c r="N1321" s="35"/>
      <c r="O1321" s="35"/>
      <c r="P1321" s="35"/>
    </row>
    <row r="1322" spans="13:16" x14ac:dyDescent="0.2">
      <c r="M1322" s="35"/>
      <c r="N1322" s="35"/>
      <c r="O1322" s="35"/>
      <c r="P1322" s="35"/>
    </row>
    <row r="1323" spans="13:16" x14ac:dyDescent="0.2">
      <c r="M1323" s="35"/>
      <c r="N1323" s="35"/>
      <c r="O1323" s="35"/>
      <c r="P1323" s="35"/>
    </row>
    <row r="1324" spans="13:16" x14ac:dyDescent="0.2">
      <c r="M1324" s="35"/>
      <c r="N1324" s="35"/>
      <c r="O1324" s="35"/>
      <c r="P1324" s="35"/>
    </row>
    <row r="1325" spans="13:16" x14ac:dyDescent="0.2">
      <c r="M1325" s="35"/>
      <c r="N1325" s="35"/>
      <c r="O1325" s="35"/>
      <c r="P1325" s="35"/>
    </row>
    <row r="1326" spans="13:16" x14ac:dyDescent="0.2">
      <c r="M1326" s="35"/>
      <c r="N1326" s="35"/>
      <c r="O1326" s="35"/>
      <c r="P1326" s="35"/>
    </row>
    <row r="1327" spans="13:16" x14ac:dyDescent="0.2">
      <c r="M1327" s="35"/>
      <c r="N1327" s="35"/>
      <c r="O1327" s="35"/>
      <c r="P1327" s="35"/>
    </row>
    <row r="1328" spans="13:16" x14ac:dyDescent="0.2">
      <c r="M1328" s="35"/>
      <c r="N1328" s="35"/>
      <c r="O1328" s="35"/>
      <c r="P1328" s="35"/>
    </row>
    <row r="1329" spans="13:16" x14ac:dyDescent="0.2">
      <c r="M1329" s="35"/>
      <c r="N1329" s="35"/>
      <c r="O1329" s="35"/>
      <c r="P1329" s="35"/>
    </row>
    <row r="1330" spans="13:16" x14ac:dyDescent="0.2">
      <c r="M1330" s="35"/>
      <c r="N1330" s="35"/>
      <c r="O1330" s="35"/>
      <c r="P1330" s="35"/>
    </row>
    <row r="1331" spans="13:16" x14ac:dyDescent="0.2">
      <c r="M1331" s="35"/>
      <c r="N1331" s="35"/>
      <c r="O1331" s="35"/>
      <c r="P1331" s="35"/>
    </row>
    <row r="1332" spans="13:16" x14ac:dyDescent="0.2">
      <c r="M1332" s="35"/>
      <c r="N1332" s="35"/>
      <c r="O1332" s="35"/>
      <c r="P1332" s="35"/>
    </row>
    <row r="1333" spans="13:16" x14ac:dyDescent="0.2">
      <c r="M1333" s="35"/>
      <c r="N1333" s="35"/>
      <c r="O1333" s="35"/>
      <c r="P1333" s="35"/>
    </row>
    <row r="1334" spans="13:16" x14ac:dyDescent="0.2">
      <c r="M1334" s="35"/>
      <c r="N1334" s="35"/>
      <c r="O1334" s="35"/>
      <c r="P1334" s="35"/>
    </row>
    <row r="1335" spans="13:16" x14ac:dyDescent="0.2">
      <c r="M1335" s="35"/>
      <c r="N1335" s="35"/>
      <c r="O1335" s="35"/>
      <c r="P1335" s="35"/>
    </row>
    <row r="1336" spans="13:16" x14ac:dyDescent="0.2">
      <c r="M1336" s="35"/>
      <c r="N1336" s="35"/>
      <c r="O1336" s="35"/>
      <c r="P1336" s="35"/>
    </row>
    <row r="1337" spans="13:16" x14ac:dyDescent="0.2">
      <c r="M1337" s="35"/>
      <c r="N1337" s="35"/>
      <c r="O1337" s="35"/>
      <c r="P1337" s="35"/>
    </row>
    <row r="1338" spans="13:16" x14ac:dyDescent="0.2">
      <c r="M1338" s="35"/>
      <c r="N1338" s="35"/>
      <c r="O1338" s="35"/>
      <c r="P1338" s="35"/>
    </row>
    <row r="1339" spans="13:16" x14ac:dyDescent="0.2">
      <c r="M1339" s="35"/>
      <c r="N1339" s="35"/>
      <c r="O1339" s="35"/>
      <c r="P1339" s="35"/>
    </row>
    <row r="1340" spans="13:16" x14ac:dyDescent="0.2">
      <c r="M1340" s="35"/>
      <c r="N1340" s="35"/>
      <c r="O1340" s="35"/>
      <c r="P1340" s="35"/>
    </row>
    <row r="1341" spans="13:16" x14ac:dyDescent="0.2">
      <c r="M1341" s="35"/>
      <c r="N1341" s="35"/>
      <c r="O1341" s="35"/>
      <c r="P1341" s="35"/>
    </row>
    <row r="1342" spans="13:16" x14ac:dyDescent="0.2">
      <c r="M1342" s="35"/>
      <c r="N1342" s="35"/>
      <c r="O1342" s="35"/>
      <c r="P1342" s="35"/>
    </row>
    <row r="1343" spans="13:16" x14ac:dyDescent="0.2">
      <c r="M1343" s="35"/>
      <c r="N1343" s="35"/>
      <c r="O1343" s="35"/>
      <c r="P1343" s="35"/>
    </row>
    <row r="1344" spans="13:16" x14ac:dyDescent="0.2">
      <c r="M1344" s="35"/>
      <c r="N1344" s="35"/>
      <c r="O1344" s="35"/>
      <c r="P1344" s="35"/>
    </row>
    <row r="1345" spans="13:16" x14ac:dyDescent="0.2">
      <c r="M1345" s="35"/>
      <c r="N1345" s="35"/>
      <c r="O1345" s="35"/>
      <c r="P1345" s="35"/>
    </row>
    <row r="1346" spans="13:16" x14ac:dyDescent="0.2">
      <c r="M1346" s="35"/>
      <c r="N1346" s="35"/>
      <c r="O1346" s="35"/>
      <c r="P1346" s="35"/>
    </row>
    <row r="1347" spans="13:16" x14ac:dyDescent="0.2">
      <c r="M1347" s="35"/>
      <c r="N1347" s="35"/>
      <c r="O1347" s="35"/>
      <c r="P1347" s="35"/>
    </row>
    <row r="1348" spans="13:16" x14ac:dyDescent="0.2">
      <c r="M1348" s="35"/>
      <c r="N1348" s="35"/>
      <c r="O1348" s="35"/>
      <c r="P1348" s="35"/>
    </row>
    <row r="1349" spans="13:16" x14ac:dyDescent="0.2">
      <c r="M1349" s="35"/>
      <c r="N1349" s="35"/>
      <c r="O1349" s="35"/>
      <c r="P1349" s="35"/>
    </row>
    <row r="1350" spans="13:16" x14ac:dyDescent="0.2">
      <c r="M1350" s="35"/>
      <c r="N1350" s="35"/>
      <c r="O1350" s="35"/>
      <c r="P1350" s="35"/>
    </row>
    <row r="1351" spans="13:16" x14ac:dyDescent="0.2">
      <c r="M1351" s="35"/>
      <c r="N1351" s="35"/>
      <c r="O1351" s="35"/>
      <c r="P1351" s="35"/>
    </row>
    <row r="1352" spans="13:16" x14ac:dyDescent="0.2">
      <c r="M1352" s="35"/>
      <c r="N1352" s="35"/>
      <c r="O1352" s="35"/>
      <c r="P1352" s="35"/>
    </row>
    <row r="1353" spans="13:16" x14ac:dyDescent="0.2">
      <c r="M1353" s="35"/>
      <c r="N1353" s="35"/>
      <c r="O1353" s="35"/>
      <c r="P1353" s="35"/>
    </row>
    <row r="1354" spans="13:16" x14ac:dyDescent="0.2">
      <c r="M1354" s="35"/>
      <c r="N1354" s="35"/>
      <c r="O1354" s="35"/>
      <c r="P1354" s="35"/>
    </row>
    <row r="1355" spans="13:16" x14ac:dyDescent="0.2">
      <c r="M1355" s="35"/>
      <c r="N1355" s="35"/>
      <c r="O1355" s="35"/>
      <c r="P1355" s="35"/>
    </row>
    <row r="1356" spans="13:16" x14ac:dyDescent="0.2">
      <c r="M1356" s="35"/>
      <c r="N1356" s="35"/>
      <c r="O1356" s="35"/>
      <c r="P1356" s="35"/>
    </row>
    <row r="1357" spans="13:16" x14ac:dyDescent="0.2">
      <c r="M1357" s="35"/>
      <c r="N1357" s="35"/>
      <c r="O1357" s="35"/>
      <c r="P1357" s="35"/>
    </row>
    <row r="1358" spans="13:16" x14ac:dyDescent="0.2">
      <c r="M1358" s="35"/>
      <c r="N1358" s="35"/>
      <c r="O1358" s="35"/>
      <c r="P1358" s="35"/>
    </row>
    <row r="1359" spans="13:16" x14ac:dyDescent="0.2">
      <c r="M1359" s="35"/>
      <c r="N1359" s="35"/>
      <c r="O1359" s="35"/>
      <c r="P1359" s="35"/>
    </row>
    <row r="1360" spans="13:16" x14ac:dyDescent="0.2">
      <c r="M1360" s="35"/>
      <c r="N1360" s="35"/>
      <c r="O1360" s="35"/>
      <c r="P1360" s="35"/>
    </row>
    <row r="1361" spans="13:16" x14ac:dyDescent="0.2">
      <c r="M1361" s="35"/>
      <c r="N1361" s="35"/>
      <c r="O1361" s="35"/>
      <c r="P1361" s="35"/>
    </row>
    <row r="1362" spans="13:16" x14ac:dyDescent="0.2">
      <c r="M1362" s="35"/>
      <c r="N1362" s="35"/>
      <c r="O1362" s="35"/>
      <c r="P1362" s="35"/>
    </row>
    <row r="1363" spans="13:16" x14ac:dyDescent="0.2">
      <c r="M1363" s="35"/>
      <c r="N1363" s="35"/>
      <c r="O1363" s="35"/>
      <c r="P1363" s="35"/>
    </row>
    <row r="1364" spans="13:16" x14ac:dyDescent="0.2">
      <c r="M1364" s="35"/>
      <c r="N1364" s="35"/>
      <c r="O1364" s="35"/>
      <c r="P1364" s="35"/>
    </row>
    <row r="1365" spans="13:16" x14ac:dyDescent="0.2">
      <c r="M1365" s="35"/>
      <c r="N1365" s="35"/>
      <c r="O1365" s="35"/>
      <c r="P1365" s="35"/>
    </row>
    <row r="1366" spans="13:16" x14ac:dyDescent="0.2">
      <c r="M1366" s="35"/>
      <c r="N1366" s="35"/>
      <c r="O1366" s="35"/>
      <c r="P1366" s="35"/>
    </row>
    <row r="1367" spans="13:16" x14ac:dyDescent="0.2">
      <c r="M1367" s="35"/>
      <c r="N1367" s="35"/>
      <c r="O1367" s="35"/>
      <c r="P1367" s="35"/>
    </row>
    <row r="1368" spans="13:16" x14ac:dyDescent="0.2">
      <c r="M1368" s="35"/>
      <c r="N1368" s="35"/>
      <c r="O1368" s="35"/>
      <c r="P1368" s="35"/>
    </row>
    <row r="1369" spans="13:16" x14ac:dyDescent="0.2">
      <c r="M1369" s="35"/>
      <c r="N1369" s="35"/>
      <c r="O1369" s="35"/>
      <c r="P1369" s="35"/>
    </row>
    <row r="1370" spans="13:16" x14ac:dyDescent="0.2">
      <c r="M1370" s="35"/>
      <c r="N1370" s="35"/>
      <c r="O1370" s="35"/>
      <c r="P1370" s="35"/>
    </row>
    <row r="1371" spans="13:16" x14ac:dyDescent="0.2">
      <c r="M1371" s="35"/>
      <c r="N1371" s="35"/>
      <c r="O1371" s="35"/>
      <c r="P1371" s="35"/>
    </row>
    <row r="1372" spans="13:16" x14ac:dyDescent="0.2">
      <c r="M1372" s="35"/>
      <c r="N1372" s="35"/>
      <c r="O1372" s="35"/>
      <c r="P1372" s="35"/>
    </row>
    <row r="1373" spans="13:16" x14ac:dyDescent="0.2">
      <c r="M1373" s="35"/>
      <c r="N1373" s="35"/>
      <c r="O1373" s="35"/>
      <c r="P1373" s="35"/>
    </row>
    <row r="1374" spans="13:16" x14ac:dyDescent="0.2">
      <c r="M1374" s="35"/>
      <c r="N1374" s="35"/>
      <c r="O1374" s="35"/>
      <c r="P1374" s="35"/>
    </row>
    <row r="1375" spans="13:16" x14ac:dyDescent="0.2">
      <c r="M1375" s="35"/>
      <c r="N1375" s="35"/>
      <c r="O1375" s="35"/>
      <c r="P1375" s="35"/>
    </row>
    <row r="1376" spans="13:16" x14ac:dyDescent="0.2">
      <c r="M1376" s="35"/>
      <c r="N1376" s="35"/>
      <c r="O1376" s="35"/>
      <c r="P1376" s="35"/>
    </row>
    <row r="1377" spans="13:16" x14ac:dyDescent="0.2">
      <c r="M1377" s="35"/>
      <c r="N1377" s="35"/>
      <c r="O1377" s="35"/>
      <c r="P1377" s="35"/>
    </row>
    <row r="1378" spans="13:16" x14ac:dyDescent="0.2">
      <c r="M1378" s="35"/>
      <c r="N1378" s="35"/>
      <c r="O1378" s="35"/>
      <c r="P1378" s="35"/>
    </row>
    <row r="1379" spans="13:16" x14ac:dyDescent="0.2">
      <c r="M1379" s="35"/>
      <c r="N1379" s="35"/>
      <c r="O1379" s="35"/>
      <c r="P1379" s="35"/>
    </row>
    <row r="1380" spans="13:16" x14ac:dyDescent="0.2">
      <c r="M1380" s="35"/>
      <c r="N1380" s="35"/>
      <c r="O1380" s="35"/>
      <c r="P1380" s="35"/>
    </row>
    <row r="1381" spans="13:16" x14ac:dyDescent="0.2">
      <c r="M1381" s="35"/>
      <c r="N1381" s="35"/>
      <c r="O1381" s="35"/>
      <c r="P1381" s="35"/>
    </row>
    <row r="1382" spans="13:16" x14ac:dyDescent="0.2">
      <c r="M1382" s="35"/>
      <c r="N1382" s="35"/>
      <c r="O1382" s="35"/>
      <c r="P1382" s="35"/>
    </row>
    <row r="1383" spans="13:16" x14ac:dyDescent="0.2">
      <c r="M1383" s="35"/>
      <c r="N1383" s="35"/>
      <c r="O1383" s="35"/>
      <c r="P1383" s="35"/>
    </row>
    <row r="1384" spans="13:16" x14ac:dyDescent="0.2">
      <c r="M1384" s="35"/>
      <c r="N1384" s="35"/>
      <c r="O1384" s="35"/>
      <c r="P1384" s="35"/>
    </row>
    <row r="1385" spans="13:16" x14ac:dyDescent="0.2">
      <c r="M1385" s="35"/>
      <c r="N1385" s="35"/>
      <c r="O1385" s="35"/>
      <c r="P1385" s="35"/>
    </row>
    <row r="1386" spans="13:16" x14ac:dyDescent="0.2">
      <c r="M1386" s="35"/>
      <c r="N1386" s="35"/>
      <c r="O1386" s="35"/>
      <c r="P1386" s="35"/>
    </row>
    <row r="1387" spans="13:16" x14ac:dyDescent="0.2">
      <c r="M1387" s="35"/>
      <c r="N1387" s="35"/>
      <c r="O1387" s="35"/>
      <c r="P1387" s="35"/>
    </row>
    <row r="1388" spans="13:16" x14ac:dyDescent="0.2">
      <c r="M1388" s="35"/>
      <c r="N1388" s="35"/>
      <c r="O1388" s="35"/>
      <c r="P1388" s="35"/>
    </row>
    <row r="1389" spans="13:16" x14ac:dyDescent="0.2">
      <c r="M1389" s="35"/>
      <c r="N1389" s="35"/>
      <c r="O1389" s="35"/>
      <c r="P1389" s="35"/>
    </row>
    <row r="1390" spans="13:16" x14ac:dyDescent="0.2">
      <c r="M1390" s="35"/>
      <c r="N1390" s="35"/>
      <c r="O1390" s="35"/>
      <c r="P1390" s="35"/>
    </row>
    <row r="1391" spans="13:16" x14ac:dyDescent="0.2">
      <c r="M1391" s="35"/>
      <c r="N1391" s="35"/>
      <c r="O1391" s="35"/>
      <c r="P1391" s="35"/>
    </row>
    <row r="1392" spans="13:16" x14ac:dyDescent="0.2">
      <c r="M1392" s="35"/>
      <c r="N1392" s="35"/>
      <c r="O1392" s="35"/>
      <c r="P1392" s="35"/>
    </row>
    <row r="1393" spans="13:16" x14ac:dyDescent="0.2">
      <c r="M1393" s="35"/>
      <c r="N1393" s="35"/>
      <c r="O1393" s="35"/>
      <c r="P1393" s="35"/>
    </row>
    <row r="1394" spans="13:16" x14ac:dyDescent="0.2">
      <c r="M1394" s="35"/>
      <c r="N1394" s="35"/>
      <c r="O1394" s="35"/>
      <c r="P1394" s="35"/>
    </row>
    <row r="1395" spans="13:16" x14ac:dyDescent="0.2">
      <c r="M1395" s="35"/>
      <c r="N1395" s="35"/>
      <c r="O1395" s="35"/>
      <c r="P1395" s="35"/>
    </row>
    <row r="1396" spans="13:16" x14ac:dyDescent="0.2">
      <c r="M1396" s="35"/>
      <c r="N1396" s="35"/>
      <c r="O1396" s="35"/>
      <c r="P1396" s="35"/>
    </row>
    <row r="1397" spans="13:16" x14ac:dyDescent="0.2">
      <c r="M1397" s="35"/>
      <c r="N1397" s="35"/>
      <c r="O1397" s="35"/>
      <c r="P1397" s="35"/>
    </row>
    <row r="1398" spans="13:16" x14ac:dyDescent="0.2">
      <c r="M1398" s="35"/>
      <c r="N1398" s="35"/>
      <c r="O1398" s="35"/>
      <c r="P1398" s="35"/>
    </row>
    <row r="1399" spans="13:16" x14ac:dyDescent="0.2">
      <c r="M1399" s="35"/>
      <c r="N1399" s="35"/>
      <c r="O1399" s="35"/>
      <c r="P1399" s="35"/>
    </row>
    <row r="1400" spans="13:16" x14ac:dyDescent="0.2">
      <c r="M1400" s="35"/>
      <c r="N1400" s="35"/>
      <c r="O1400" s="35"/>
      <c r="P1400" s="35"/>
    </row>
    <row r="1401" spans="13:16" x14ac:dyDescent="0.2">
      <c r="M1401" s="35"/>
      <c r="N1401" s="35"/>
      <c r="O1401" s="35"/>
      <c r="P1401" s="35"/>
    </row>
    <row r="1402" spans="13:16" x14ac:dyDescent="0.2">
      <c r="M1402" s="35"/>
      <c r="N1402" s="35"/>
      <c r="O1402" s="35"/>
      <c r="P1402" s="35"/>
    </row>
    <row r="1403" spans="13:16" x14ac:dyDescent="0.2">
      <c r="M1403" s="35"/>
      <c r="N1403" s="35"/>
      <c r="O1403" s="35"/>
      <c r="P1403" s="35"/>
    </row>
    <row r="1404" spans="13:16" x14ac:dyDescent="0.2">
      <c r="M1404" s="35"/>
      <c r="N1404" s="35"/>
      <c r="O1404" s="35"/>
      <c r="P1404" s="35"/>
    </row>
    <row r="1405" spans="13:16" x14ac:dyDescent="0.2">
      <c r="M1405" s="35"/>
      <c r="N1405" s="35"/>
      <c r="O1405" s="35"/>
      <c r="P1405" s="35"/>
    </row>
    <row r="1406" spans="13:16" x14ac:dyDescent="0.2">
      <c r="M1406" s="35"/>
      <c r="N1406" s="35"/>
      <c r="O1406" s="35"/>
      <c r="P1406" s="35"/>
    </row>
    <row r="1407" spans="13:16" x14ac:dyDescent="0.2">
      <c r="M1407" s="35"/>
      <c r="N1407" s="35"/>
      <c r="O1407" s="35"/>
      <c r="P1407" s="35"/>
    </row>
    <row r="1408" spans="13:16" x14ac:dyDescent="0.2">
      <c r="M1408" s="35"/>
      <c r="N1408" s="35"/>
      <c r="O1408" s="35"/>
      <c r="P1408" s="35"/>
    </row>
    <row r="1409" spans="13:16" x14ac:dyDescent="0.2">
      <c r="M1409" s="35"/>
      <c r="N1409" s="35"/>
      <c r="O1409" s="35"/>
      <c r="P1409" s="35"/>
    </row>
    <row r="1410" spans="13:16" x14ac:dyDescent="0.2">
      <c r="M1410" s="35"/>
      <c r="N1410" s="35"/>
      <c r="O1410" s="35"/>
      <c r="P1410" s="35"/>
    </row>
    <row r="1411" spans="13:16" x14ac:dyDescent="0.2">
      <c r="M1411" s="35"/>
      <c r="N1411" s="35"/>
      <c r="O1411" s="35"/>
      <c r="P1411" s="35"/>
    </row>
    <row r="1412" spans="13:16" x14ac:dyDescent="0.2">
      <c r="M1412" s="35"/>
      <c r="N1412" s="35"/>
      <c r="O1412" s="35"/>
      <c r="P1412" s="35"/>
    </row>
    <row r="1413" spans="13:16" x14ac:dyDescent="0.2">
      <c r="M1413" s="35"/>
      <c r="N1413" s="35"/>
      <c r="O1413" s="35"/>
      <c r="P1413" s="35"/>
    </row>
    <row r="1414" spans="13:16" x14ac:dyDescent="0.2">
      <c r="M1414" s="35"/>
      <c r="N1414" s="35"/>
      <c r="O1414" s="35"/>
      <c r="P1414" s="35"/>
    </row>
    <row r="1415" spans="13:16" x14ac:dyDescent="0.2">
      <c r="M1415" s="35"/>
      <c r="N1415" s="35"/>
      <c r="O1415" s="35"/>
      <c r="P1415" s="35"/>
    </row>
    <row r="1416" spans="13:16" x14ac:dyDescent="0.2">
      <c r="M1416" s="35"/>
      <c r="N1416" s="35"/>
      <c r="O1416" s="35"/>
      <c r="P1416" s="35"/>
    </row>
    <row r="1417" spans="13:16" x14ac:dyDescent="0.2">
      <c r="M1417" s="35"/>
      <c r="N1417" s="35"/>
      <c r="O1417" s="35"/>
      <c r="P1417" s="35"/>
    </row>
    <row r="1418" spans="13:16" x14ac:dyDescent="0.2">
      <c r="M1418" s="35"/>
      <c r="N1418" s="35"/>
      <c r="O1418" s="35"/>
      <c r="P1418" s="35"/>
    </row>
    <row r="1419" spans="13:16" x14ac:dyDescent="0.2">
      <c r="M1419" s="35"/>
      <c r="N1419" s="35"/>
      <c r="O1419" s="35"/>
      <c r="P1419" s="35"/>
    </row>
    <row r="1420" spans="13:16" x14ac:dyDescent="0.2">
      <c r="M1420" s="35"/>
      <c r="N1420" s="35"/>
      <c r="O1420" s="35"/>
      <c r="P1420" s="35"/>
    </row>
    <row r="1421" spans="13:16" x14ac:dyDescent="0.2">
      <c r="M1421" s="35"/>
      <c r="N1421" s="35"/>
      <c r="O1421" s="35"/>
      <c r="P1421" s="35"/>
    </row>
    <row r="1422" spans="13:16" x14ac:dyDescent="0.2">
      <c r="M1422" s="35"/>
      <c r="N1422" s="35"/>
      <c r="O1422" s="35"/>
      <c r="P1422" s="35"/>
    </row>
    <row r="1423" spans="13:16" x14ac:dyDescent="0.2">
      <c r="M1423" s="35"/>
      <c r="N1423" s="35"/>
      <c r="O1423" s="35"/>
      <c r="P1423" s="35"/>
    </row>
    <row r="1424" spans="13:16" x14ac:dyDescent="0.2">
      <c r="M1424" s="35"/>
      <c r="N1424" s="35"/>
      <c r="O1424" s="35"/>
      <c r="P1424" s="35"/>
    </row>
    <row r="1425" spans="13:16" x14ac:dyDescent="0.2">
      <c r="M1425" s="35"/>
      <c r="N1425" s="35"/>
      <c r="O1425" s="35"/>
      <c r="P1425" s="35"/>
    </row>
    <row r="1426" spans="13:16" x14ac:dyDescent="0.2">
      <c r="M1426" s="35"/>
      <c r="N1426" s="35"/>
      <c r="O1426" s="35"/>
      <c r="P1426" s="35"/>
    </row>
    <row r="1427" spans="13:16" x14ac:dyDescent="0.2">
      <c r="M1427" s="35"/>
      <c r="N1427" s="35"/>
      <c r="O1427" s="35"/>
      <c r="P1427" s="35"/>
    </row>
    <row r="1428" spans="13:16" x14ac:dyDescent="0.2">
      <c r="M1428" s="35"/>
      <c r="N1428" s="35"/>
      <c r="O1428" s="35"/>
      <c r="P1428" s="35"/>
    </row>
    <row r="1429" spans="13:16" x14ac:dyDescent="0.2">
      <c r="M1429" s="35"/>
      <c r="N1429" s="35"/>
      <c r="O1429" s="35"/>
      <c r="P1429" s="35"/>
    </row>
    <row r="1430" spans="13:16" x14ac:dyDescent="0.2">
      <c r="M1430" s="35"/>
      <c r="N1430" s="35"/>
      <c r="O1430" s="35"/>
      <c r="P1430" s="35"/>
    </row>
    <row r="1431" spans="13:16" x14ac:dyDescent="0.2">
      <c r="M1431" s="35"/>
      <c r="N1431" s="35"/>
      <c r="O1431" s="35"/>
      <c r="P1431" s="35"/>
    </row>
    <row r="1432" spans="13:16" x14ac:dyDescent="0.2">
      <c r="M1432" s="35"/>
      <c r="N1432" s="35"/>
      <c r="O1432" s="35"/>
      <c r="P1432" s="35"/>
    </row>
    <row r="1433" spans="13:16" x14ac:dyDescent="0.2">
      <c r="M1433" s="35"/>
      <c r="N1433" s="35"/>
      <c r="O1433" s="35"/>
      <c r="P1433" s="35"/>
    </row>
    <row r="1434" spans="13:16" x14ac:dyDescent="0.2">
      <c r="M1434" s="35"/>
      <c r="N1434" s="35"/>
      <c r="O1434" s="35"/>
      <c r="P1434" s="35"/>
    </row>
    <row r="1435" spans="13:16" x14ac:dyDescent="0.2">
      <c r="M1435" s="35"/>
      <c r="N1435" s="35"/>
      <c r="O1435" s="35"/>
      <c r="P1435" s="35"/>
    </row>
    <row r="1436" spans="13:16" x14ac:dyDescent="0.2">
      <c r="M1436" s="35"/>
      <c r="N1436" s="35"/>
      <c r="O1436" s="35"/>
      <c r="P1436" s="35"/>
    </row>
    <row r="1437" spans="13:16" x14ac:dyDescent="0.2">
      <c r="M1437" s="35"/>
      <c r="N1437" s="35"/>
      <c r="O1437" s="35"/>
      <c r="P1437" s="35"/>
    </row>
    <row r="1438" spans="13:16" x14ac:dyDescent="0.2">
      <c r="M1438" s="35"/>
      <c r="N1438" s="35"/>
      <c r="O1438" s="35"/>
      <c r="P1438" s="35"/>
    </row>
    <row r="1439" spans="13:16" x14ac:dyDescent="0.2">
      <c r="M1439" s="35"/>
      <c r="N1439" s="35"/>
      <c r="O1439" s="35"/>
      <c r="P1439" s="35"/>
    </row>
    <row r="1440" spans="13:16" x14ac:dyDescent="0.2">
      <c r="M1440" s="35"/>
      <c r="N1440" s="35"/>
      <c r="O1440" s="35"/>
      <c r="P1440" s="35"/>
    </row>
    <row r="1441" spans="13:16" x14ac:dyDescent="0.2">
      <c r="M1441" s="35"/>
      <c r="N1441" s="35"/>
      <c r="O1441" s="35"/>
      <c r="P1441" s="35"/>
    </row>
    <row r="1442" spans="13:16" x14ac:dyDescent="0.2">
      <c r="M1442" s="35"/>
      <c r="N1442" s="35"/>
      <c r="O1442" s="35"/>
      <c r="P1442" s="35"/>
    </row>
    <row r="1443" spans="13:16" x14ac:dyDescent="0.2">
      <c r="M1443" s="35"/>
      <c r="N1443" s="35"/>
      <c r="O1443" s="35"/>
      <c r="P1443" s="35"/>
    </row>
    <row r="1444" spans="13:16" x14ac:dyDescent="0.2">
      <c r="M1444" s="35"/>
      <c r="N1444" s="35"/>
      <c r="O1444" s="35"/>
      <c r="P1444" s="35"/>
    </row>
    <row r="1445" spans="13:16" x14ac:dyDescent="0.2">
      <c r="M1445" s="35"/>
      <c r="N1445" s="35"/>
      <c r="O1445" s="35"/>
      <c r="P1445" s="35"/>
    </row>
    <row r="1446" spans="13:16" x14ac:dyDescent="0.2">
      <c r="M1446" s="35"/>
      <c r="N1446" s="35"/>
      <c r="O1446" s="35"/>
      <c r="P1446" s="35"/>
    </row>
    <row r="1447" spans="13:16" x14ac:dyDescent="0.2">
      <c r="M1447" s="35"/>
      <c r="N1447" s="35"/>
      <c r="O1447" s="35"/>
      <c r="P1447" s="35"/>
    </row>
    <row r="1448" spans="13:16" x14ac:dyDescent="0.2">
      <c r="M1448" s="35"/>
      <c r="N1448" s="35"/>
      <c r="O1448" s="35"/>
      <c r="P1448" s="35"/>
    </row>
    <row r="1449" spans="13:16" x14ac:dyDescent="0.2">
      <c r="M1449" s="35"/>
      <c r="N1449" s="35"/>
      <c r="O1449" s="35"/>
      <c r="P1449" s="35"/>
    </row>
    <row r="1450" spans="13:16" x14ac:dyDescent="0.2">
      <c r="M1450" s="35"/>
      <c r="N1450" s="35"/>
      <c r="O1450" s="35"/>
      <c r="P1450" s="35"/>
    </row>
    <row r="1451" spans="13:16" x14ac:dyDescent="0.2">
      <c r="M1451" s="35"/>
      <c r="N1451" s="35"/>
      <c r="O1451" s="35"/>
      <c r="P1451" s="35"/>
    </row>
    <row r="1452" spans="13:16" x14ac:dyDescent="0.2">
      <c r="M1452" s="35"/>
      <c r="N1452" s="35"/>
      <c r="O1452" s="35"/>
      <c r="P1452" s="35"/>
    </row>
    <row r="1453" spans="13:16" x14ac:dyDescent="0.2">
      <c r="M1453" s="35"/>
      <c r="N1453" s="35"/>
      <c r="O1453" s="35"/>
      <c r="P1453" s="35"/>
    </row>
    <row r="1454" spans="13:16" x14ac:dyDescent="0.2">
      <c r="M1454" s="35"/>
      <c r="N1454" s="35"/>
      <c r="O1454" s="35"/>
      <c r="P1454" s="35"/>
    </row>
    <row r="1455" spans="13:16" x14ac:dyDescent="0.2">
      <c r="M1455" s="35"/>
      <c r="N1455" s="35"/>
      <c r="O1455" s="35"/>
      <c r="P1455" s="35"/>
    </row>
    <row r="1456" spans="13:16" x14ac:dyDescent="0.2">
      <c r="M1456" s="35"/>
      <c r="N1456" s="35"/>
      <c r="O1456" s="35"/>
      <c r="P1456" s="35"/>
    </row>
    <row r="1457" spans="13:16" x14ac:dyDescent="0.2">
      <c r="M1457" s="35"/>
      <c r="N1457" s="35"/>
      <c r="O1457" s="35"/>
      <c r="P1457" s="35"/>
    </row>
    <row r="1458" spans="13:16" x14ac:dyDescent="0.2">
      <c r="M1458" s="35"/>
      <c r="N1458" s="35"/>
      <c r="O1458" s="35"/>
      <c r="P1458" s="35"/>
    </row>
    <row r="1459" spans="13:16" x14ac:dyDescent="0.2">
      <c r="M1459" s="35"/>
      <c r="N1459" s="35"/>
      <c r="O1459" s="35"/>
      <c r="P1459" s="35"/>
    </row>
    <row r="1460" spans="13:16" x14ac:dyDescent="0.2">
      <c r="M1460" s="35"/>
      <c r="N1460" s="35"/>
      <c r="O1460" s="35"/>
      <c r="P1460" s="35"/>
    </row>
    <row r="1461" spans="13:16" x14ac:dyDescent="0.2">
      <c r="M1461" s="35"/>
      <c r="N1461" s="35"/>
      <c r="O1461" s="35"/>
      <c r="P1461" s="35"/>
    </row>
    <row r="1462" spans="13:16" x14ac:dyDescent="0.2">
      <c r="M1462" s="35"/>
      <c r="N1462" s="35"/>
      <c r="O1462" s="35"/>
      <c r="P1462" s="35"/>
    </row>
    <row r="1463" spans="13:16" x14ac:dyDescent="0.2">
      <c r="M1463" s="35"/>
      <c r="N1463" s="35"/>
      <c r="O1463" s="35"/>
      <c r="P1463" s="35"/>
    </row>
    <row r="1464" spans="13:16" x14ac:dyDescent="0.2">
      <c r="M1464" s="35"/>
      <c r="N1464" s="35"/>
      <c r="O1464" s="35"/>
      <c r="P1464" s="35"/>
    </row>
    <row r="1465" spans="13:16" x14ac:dyDescent="0.2">
      <c r="M1465" s="35"/>
      <c r="N1465" s="35"/>
      <c r="O1465" s="35"/>
      <c r="P1465" s="35"/>
    </row>
    <row r="1466" spans="13:16" x14ac:dyDescent="0.2">
      <c r="M1466" s="35"/>
      <c r="N1466" s="35"/>
      <c r="O1466" s="35"/>
      <c r="P1466" s="35"/>
    </row>
    <row r="1467" spans="13:16" x14ac:dyDescent="0.2">
      <c r="M1467" s="35"/>
      <c r="N1467" s="35"/>
      <c r="O1467" s="35"/>
      <c r="P1467" s="35"/>
    </row>
    <row r="1468" spans="13:16" x14ac:dyDescent="0.2">
      <c r="M1468" s="35"/>
      <c r="N1468" s="35"/>
      <c r="O1468" s="35"/>
      <c r="P1468" s="35"/>
    </row>
    <row r="1469" spans="13:16" x14ac:dyDescent="0.2">
      <c r="M1469" s="35"/>
      <c r="N1469" s="35"/>
      <c r="O1469" s="35"/>
      <c r="P1469" s="35"/>
    </row>
    <row r="1470" spans="13:16" x14ac:dyDescent="0.2">
      <c r="M1470" s="35"/>
      <c r="N1470" s="35"/>
      <c r="O1470" s="35"/>
      <c r="P1470" s="35"/>
    </row>
    <row r="1471" spans="13:16" x14ac:dyDescent="0.2">
      <c r="M1471" s="35"/>
      <c r="N1471" s="35"/>
      <c r="O1471" s="35"/>
      <c r="P1471" s="35"/>
    </row>
    <row r="1472" spans="13:16" x14ac:dyDescent="0.2">
      <c r="M1472" s="35"/>
      <c r="N1472" s="35"/>
      <c r="O1472" s="35"/>
      <c r="P1472" s="35"/>
    </row>
    <row r="1473" spans="13:16" x14ac:dyDescent="0.2">
      <c r="M1473" s="35"/>
      <c r="N1473" s="35"/>
      <c r="O1473" s="35"/>
      <c r="P1473" s="35"/>
    </row>
    <row r="1474" spans="13:16" x14ac:dyDescent="0.2">
      <c r="M1474" s="35"/>
      <c r="N1474" s="35"/>
      <c r="O1474" s="35"/>
      <c r="P1474" s="35"/>
    </row>
    <row r="1475" spans="13:16" x14ac:dyDescent="0.2">
      <c r="M1475" s="35"/>
      <c r="N1475" s="35"/>
      <c r="O1475" s="35"/>
      <c r="P1475" s="35"/>
    </row>
    <row r="1476" spans="13:16" x14ac:dyDescent="0.2">
      <c r="M1476" s="35"/>
      <c r="N1476" s="35"/>
      <c r="O1476" s="35"/>
      <c r="P1476" s="35"/>
    </row>
    <row r="1477" spans="13:16" x14ac:dyDescent="0.2">
      <c r="M1477" s="35"/>
      <c r="N1477" s="35"/>
      <c r="O1477" s="35"/>
      <c r="P1477" s="35"/>
    </row>
    <row r="1478" spans="13:16" x14ac:dyDescent="0.2">
      <c r="M1478" s="35"/>
      <c r="N1478" s="35"/>
      <c r="O1478" s="35"/>
      <c r="P1478" s="35"/>
    </row>
    <row r="1479" spans="13:16" x14ac:dyDescent="0.2">
      <c r="M1479" s="35"/>
      <c r="N1479" s="35"/>
      <c r="O1479" s="35"/>
      <c r="P1479" s="35"/>
    </row>
    <row r="1480" spans="13:16" x14ac:dyDescent="0.2">
      <c r="M1480" s="35"/>
      <c r="N1480" s="35"/>
      <c r="O1480" s="35"/>
      <c r="P1480" s="35"/>
    </row>
    <row r="1481" spans="13:16" x14ac:dyDescent="0.2">
      <c r="M1481" s="35"/>
      <c r="N1481" s="35"/>
      <c r="O1481" s="35"/>
      <c r="P1481" s="35"/>
    </row>
    <row r="1482" spans="13:16" x14ac:dyDescent="0.2">
      <c r="M1482" s="35"/>
      <c r="N1482" s="35"/>
      <c r="O1482" s="35"/>
      <c r="P1482" s="35"/>
    </row>
    <row r="1483" spans="13:16" x14ac:dyDescent="0.2">
      <c r="M1483" s="35"/>
      <c r="N1483" s="35"/>
      <c r="O1483" s="35"/>
      <c r="P1483" s="35"/>
    </row>
    <row r="1484" spans="13:16" x14ac:dyDescent="0.2">
      <c r="M1484" s="35"/>
      <c r="N1484" s="35"/>
      <c r="O1484" s="35"/>
      <c r="P1484" s="35"/>
    </row>
    <row r="1485" spans="13:16" x14ac:dyDescent="0.2">
      <c r="M1485" s="35"/>
      <c r="N1485" s="35"/>
      <c r="O1485" s="35"/>
      <c r="P1485" s="35"/>
    </row>
    <row r="1486" spans="13:16" x14ac:dyDescent="0.2">
      <c r="M1486" s="35"/>
      <c r="N1486" s="35"/>
      <c r="O1486" s="35"/>
      <c r="P1486" s="35"/>
    </row>
    <row r="1487" spans="13:16" x14ac:dyDescent="0.2">
      <c r="M1487" s="35"/>
      <c r="N1487" s="35"/>
      <c r="O1487" s="35"/>
      <c r="P1487" s="35"/>
    </row>
    <row r="1488" spans="13:16" x14ac:dyDescent="0.2">
      <c r="M1488" s="35"/>
      <c r="N1488" s="35"/>
      <c r="O1488" s="35"/>
      <c r="P1488" s="35"/>
    </row>
    <row r="1489" spans="13:16" x14ac:dyDescent="0.2">
      <c r="M1489" s="35"/>
      <c r="N1489" s="35"/>
      <c r="O1489" s="35"/>
      <c r="P1489" s="35"/>
    </row>
    <row r="1490" spans="13:16" x14ac:dyDescent="0.2">
      <c r="M1490" s="35"/>
      <c r="N1490" s="35"/>
      <c r="O1490" s="35"/>
      <c r="P1490" s="35"/>
    </row>
    <row r="1491" spans="13:16" x14ac:dyDescent="0.2">
      <c r="M1491" s="35"/>
      <c r="N1491" s="35"/>
      <c r="O1491" s="35"/>
      <c r="P1491" s="35"/>
    </row>
    <row r="1492" spans="13:16" x14ac:dyDescent="0.2">
      <c r="M1492" s="35"/>
      <c r="N1492" s="35"/>
      <c r="O1492" s="35"/>
      <c r="P1492" s="35"/>
    </row>
    <row r="1493" spans="13:16" x14ac:dyDescent="0.2">
      <c r="M1493" s="35"/>
      <c r="N1493" s="35"/>
      <c r="O1493" s="35"/>
      <c r="P1493" s="35"/>
    </row>
    <row r="1494" spans="13:16" x14ac:dyDescent="0.2">
      <c r="M1494" s="35"/>
      <c r="N1494" s="35"/>
      <c r="O1494" s="35"/>
      <c r="P1494" s="35"/>
    </row>
    <row r="1495" spans="13:16" x14ac:dyDescent="0.2">
      <c r="M1495" s="35"/>
      <c r="N1495" s="35"/>
      <c r="O1495" s="35"/>
      <c r="P1495" s="35"/>
    </row>
    <row r="1496" spans="13:16" x14ac:dyDescent="0.2">
      <c r="M1496" s="35"/>
      <c r="N1496" s="35"/>
      <c r="O1496" s="35"/>
      <c r="P1496" s="35"/>
    </row>
    <row r="1497" spans="13:16" x14ac:dyDescent="0.2">
      <c r="M1497" s="35"/>
      <c r="N1497" s="35"/>
      <c r="O1497" s="35"/>
      <c r="P1497" s="35"/>
    </row>
    <row r="1498" spans="13:16" x14ac:dyDescent="0.2">
      <c r="M1498" s="35"/>
      <c r="N1498" s="35"/>
      <c r="O1498" s="35"/>
      <c r="P1498" s="35"/>
    </row>
    <row r="1499" spans="13:16" x14ac:dyDescent="0.2">
      <c r="M1499" s="35"/>
      <c r="N1499" s="35"/>
      <c r="O1499" s="35"/>
      <c r="P1499" s="35"/>
    </row>
    <row r="1500" spans="13:16" x14ac:dyDescent="0.2">
      <c r="M1500" s="35"/>
      <c r="N1500" s="35"/>
      <c r="O1500" s="35"/>
      <c r="P1500" s="35"/>
    </row>
    <row r="1501" spans="13:16" x14ac:dyDescent="0.2">
      <c r="M1501" s="35"/>
      <c r="N1501" s="35"/>
      <c r="O1501" s="35"/>
      <c r="P1501" s="35"/>
    </row>
    <row r="1502" spans="13:16" x14ac:dyDescent="0.2">
      <c r="M1502" s="35"/>
      <c r="N1502" s="35"/>
      <c r="O1502" s="35"/>
      <c r="P1502" s="35"/>
    </row>
    <row r="1503" spans="13:16" x14ac:dyDescent="0.2">
      <c r="M1503" s="35"/>
      <c r="N1503" s="35"/>
      <c r="O1503" s="35"/>
      <c r="P1503" s="35"/>
    </row>
    <row r="1504" spans="13:16" x14ac:dyDescent="0.2">
      <c r="M1504" s="35"/>
      <c r="N1504" s="35"/>
      <c r="O1504" s="35"/>
      <c r="P1504" s="35"/>
    </row>
    <row r="1505" spans="13:16" x14ac:dyDescent="0.2">
      <c r="M1505" s="35"/>
      <c r="N1505" s="35"/>
      <c r="O1505" s="35"/>
      <c r="P1505" s="35"/>
    </row>
    <row r="1506" spans="13:16" x14ac:dyDescent="0.2">
      <c r="M1506" s="35"/>
      <c r="N1506" s="35"/>
      <c r="O1506" s="35"/>
      <c r="P1506" s="35"/>
    </row>
    <row r="1507" spans="13:16" x14ac:dyDescent="0.2">
      <c r="M1507" s="35"/>
      <c r="N1507" s="35"/>
      <c r="O1507" s="35"/>
      <c r="P1507" s="35"/>
    </row>
    <row r="1508" spans="13:16" x14ac:dyDescent="0.2">
      <c r="M1508" s="35"/>
      <c r="N1508" s="35"/>
      <c r="O1508" s="35"/>
      <c r="P1508" s="35"/>
    </row>
    <row r="1509" spans="13:16" x14ac:dyDescent="0.2">
      <c r="M1509" s="35"/>
      <c r="N1509" s="35"/>
      <c r="O1509" s="35"/>
      <c r="P1509" s="35"/>
    </row>
    <row r="1510" spans="13:16" x14ac:dyDescent="0.2">
      <c r="M1510" s="35"/>
      <c r="N1510" s="35"/>
      <c r="O1510" s="35"/>
      <c r="P1510" s="35"/>
    </row>
    <row r="1511" spans="13:16" x14ac:dyDescent="0.2">
      <c r="M1511" s="35"/>
      <c r="N1511" s="35"/>
      <c r="O1511" s="35"/>
      <c r="P1511" s="35"/>
    </row>
    <row r="1512" spans="13:16" x14ac:dyDescent="0.2">
      <c r="M1512" s="35"/>
      <c r="N1512" s="35"/>
      <c r="O1512" s="35"/>
      <c r="P1512" s="35"/>
    </row>
    <row r="1513" spans="13:16" x14ac:dyDescent="0.2">
      <c r="M1513" s="35"/>
      <c r="N1513" s="35"/>
      <c r="O1513" s="35"/>
      <c r="P1513" s="35"/>
    </row>
    <row r="1514" spans="13:16" x14ac:dyDescent="0.2">
      <c r="M1514" s="35"/>
      <c r="N1514" s="35"/>
      <c r="O1514" s="35"/>
      <c r="P1514" s="35"/>
    </row>
    <row r="1515" spans="13:16" x14ac:dyDescent="0.2">
      <c r="M1515" s="35"/>
      <c r="N1515" s="35"/>
      <c r="O1515" s="35"/>
      <c r="P1515" s="35"/>
    </row>
    <row r="1516" spans="13:16" x14ac:dyDescent="0.2">
      <c r="M1516" s="35"/>
      <c r="N1516" s="35"/>
      <c r="O1516" s="35"/>
      <c r="P1516" s="35"/>
    </row>
    <row r="1517" spans="13:16" x14ac:dyDescent="0.2">
      <c r="M1517" s="35"/>
      <c r="N1517" s="35"/>
      <c r="O1517" s="35"/>
      <c r="P1517" s="35"/>
    </row>
    <row r="1518" spans="13:16" x14ac:dyDescent="0.2">
      <c r="M1518" s="35"/>
      <c r="N1518" s="35"/>
      <c r="O1518" s="35"/>
      <c r="P1518" s="35"/>
    </row>
    <row r="1519" spans="13:16" x14ac:dyDescent="0.2">
      <c r="M1519" s="35"/>
      <c r="N1519" s="35"/>
      <c r="O1519" s="35"/>
      <c r="P1519" s="35"/>
    </row>
    <row r="1520" spans="13:16" x14ac:dyDescent="0.2">
      <c r="M1520" s="35"/>
      <c r="N1520" s="35"/>
      <c r="O1520" s="35"/>
      <c r="P1520" s="35"/>
    </row>
    <row r="1521" spans="13:16" x14ac:dyDescent="0.2">
      <c r="M1521" s="35"/>
      <c r="N1521" s="35"/>
      <c r="O1521" s="35"/>
      <c r="P1521" s="35"/>
    </row>
    <row r="1522" spans="13:16" x14ac:dyDescent="0.2">
      <c r="M1522" s="35"/>
      <c r="N1522" s="35"/>
      <c r="O1522" s="35"/>
      <c r="P1522" s="35"/>
    </row>
    <row r="1523" spans="13:16" x14ac:dyDescent="0.2">
      <c r="M1523" s="35"/>
      <c r="N1523" s="35"/>
      <c r="O1523" s="35"/>
      <c r="P1523" s="35"/>
    </row>
    <row r="1524" spans="13:16" x14ac:dyDescent="0.2">
      <c r="M1524" s="35"/>
      <c r="N1524" s="35"/>
      <c r="O1524" s="35"/>
      <c r="P1524" s="35"/>
    </row>
    <row r="1525" spans="13:16" x14ac:dyDescent="0.2">
      <c r="M1525" s="35"/>
      <c r="N1525" s="35"/>
      <c r="O1525" s="35"/>
      <c r="P1525" s="35"/>
    </row>
    <row r="1526" spans="13:16" x14ac:dyDescent="0.2">
      <c r="M1526" s="35"/>
      <c r="N1526" s="35"/>
      <c r="O1526" s="35"/>
      <c r="P1526" s="35"/>
    </row>
    <row r="1527" spans="13:16" x14ac:dyDescent="0.2">
      <c r="M1527" s="35"/>
      <c r="N1527" s="35"/>
      <c r="O1527" s="35"/>
      <c r="P1527" s="35"/>
    </row>
    <row r="1528" spans="13:16" x14ac:dyDescent="0.2">
      <c r="M1528" s="35"/>
      <c r="N1528" s="35"/>
      <c r="O1528" s="35"/>
      <c r="P1528" s="35"/>
    </row>
    <row r="1529" spans="13:16" x14ac:dyDescent="0.2">
      <c r="M1529" s="35"/>
      <c r="N1529" s="35"/>
      <c r="O1529" s="35"/>
      <c r="P1529" s="35"/>
    </row>
    <row r="1530" spans="13:16" x14ac:dyDescent="0.2">
      <c r="M1530" s="35"/>
      <c r="N1530" s="35"/>
      <c r="O1530" s="35"/>
      <c r="P1530" s="35"/>
    </row>
    <row r="1531" spans="13:16" x14ac:dyDescent="0.2">
      <c r="M1531" s="35"/>
      <c r="N1531" s="35"/>
      <c r="O1531" s="35"/>
      <c r="P1531" s="35"/>
    </row>
    <row r="1532" spans="13:16" x14ac:dyDescent="0.2">
      <c r="M1532" s="35"/>
      <c r="N1532" s="35"/>
      <c r="O1532" s="35"/>
      <c r="P1532" s="35"/>
    </row>
    <row r="1533" spans="13:16" x14ac:dyDescent="0.2">
      <c r="M1533" s="35"/>
      <c r="N1533" s="35"/>
      <c r="O1533" s="35"/>
      <c r="P1533" s="35"/>
    </row>
    <row r="1534" spans="13:16" x14ac:dyDescent="0.2">
      <c r="M1534" s="35"/>
      <c r="N1534" s="35"/>
      <c r="O1534" s="35"/>
      <c r="P1534" s="35"/>
    </row>
    <row r="1535" spans="13:16" x14ac:dyDescent="0.2">
      <c r="M1535" s="35"/>
      <c r="N1535" s="35"/>
      <c r="O1535" s="35"/>
      <c r="P1535" s="35"/>
    </row>
    <row r="1536" spans="13:16" x14ac:dyDescent="0.2">
      <c r="M1536" s="35"/>
      <c r="N1536" s="35"/>
      <c r="O1536" s="35"/>
      <c r="P1536" s="35"/>
    </row>
    <row r="1537" spans="13:16" x14ac:dyDescent="0.2">
      <c r="M1537" s="35"/>
      <c r="N1537" s="35"/>
      <c r="O1537" s="35"/>
      <c r="P1537" s="35"/>
    </row>
    <row r="1538" spans="13:16" x14ac:dyDescent="0.2">
      <c r="M1538" s="35"/>
      <c r="N1538" s="35"/>
      <c r="O1538" s="35"/>
      <c r="P1538" s="35"/>
    </row>
    <row r="1539" spans="13:16" x14ac:dyDescent="0.2">
      <c r="M1539" s="35"/>
      <c r="N1539" s="35"/>
      <c r="O1539" s="35"/>
      <c r="P1539" s="35"/>
    </row>
    <row r="1540" spans="13:16" x14ac:dyDescent="0.2">
      <c r="M1540" s="35"/>
      <c r="N1540" s="35"/>
      <c r="O1540" s="35"/>
      <c r="P1540" s="35"/>
    </row>
    <row r="1541" spans="13:16" x14ac:dyDescent="0.2">
      <c r="M1541" s="35"/>
      <c r="N1541" s="35"/>
      <c r="O1541" s="35"/>
      <c r="P1541" s="35"/>
    </row>
    <row r="1542" spans="13:16" x14ac:dyDescent="0.2">
      <c r="M1542" s="35"/>
      <c r="N1542" s="35"/>
      <c r="O1542" s="35"/>
      <c r="P1542" s="35"/>
    </row>
    <row r="1543" spans="13:16" x14ac:dyDescent="0.2">
      <c r="M1543" s="35"/>
      <c r="N1543" s="35"/>
      <c r="O1543" s="35"/>
      <c r="P1543" s="35"/>
    </row>
    <row r="1544" spans="13:16" x14ac:dyDescent="0.2">
      <c r="M1544" s="35"/>
      <c r="N1544" s="35"/>
      <c r="O1544" s="35"/>
      <c r="P1544" s="35"/>
    </row>
    <row r="1545" spans="13:16" x14ac:dyDescent="0.2">
      <c r="M1545" s="35"/>
      <c r="N1545" s="35"/>
      <c r="O1545" s="35"/>
      <c r="P1545" s="35"/>
    </row>
    <row r="1546" spans="13:16" x14ac:dyDescent="0.2">
      <c r="M1546" s="35"/>
      <c r="N1546" s="35"/>
      <c r="O1546" s="35"/>
      <c r="P1546" s="35"/>
    </row>
    <row r="1547" spans="13:16" x14ac:dyDescent="0.2">
      <c r="M1547" s="35"/>
      <c r="N1547" s="35"/>
      <c r="O1547" s="35"/>
      <c r="P1547" s="35"/>
    </row>
    <row r="1548" spans="13:16" x14ac:dyDescent="0.2">
      <c r="M1548" s="35"/>
      <c r="N1548" s="35"/>
      <c r="O1548" s="35"/>
      <c r="P1548" s="35"/>
    </row>
    <row r="1549" spans="13:16" x14ac:dyDescent="0.2">
      <c r="M1549" s="35"/>
      <c r="N1549" s="35"/>
      <c r="O1549" s="35"/>
      <c r="P1549" s="35"/>
    </row>
    <row r="1550" spans="13:16" x14ac:dyDescent="0.2">
      <c r="M1550" s="35"/>
      <c r="N1550" s="35"/>
      <c r="O1550" s="35"/>
      <c r="P1550" s="35"/>
    </row>
    <row r="1551" spans="13:16" x14ac:dyDescent="0.2">
      <c r="M1551" s="35"/>
      <c r="N1551" s="35"/>
      <c r="O1551" s="35"/>
      <c r="P1551" s="35"/>
    </row>
    <row r="1552" spans="13:16" x14ac:dyDescent="0.2">
      <c r="M1552" s="35"/>
      <c r="N1552" s="35"/>
      <c r="O1552" s="35"/>
      <c r="P1552" s="35"/>
    </row>
    <row r="1553" spans="13:16" x14ac:dyDescent="0.2">
      <c r="M1553" s="35"/>
      <c r="N1553" s="35"/>
      <c r="O1553" s="35"/>
      <c r="P1553" s="35"/>
    </row>
    <row r="1554" spans="13:16" x14ac:dyDescent="0.2">
      <c r="M1554" s="35"/>
      <c r="N1554" s="35"/>
      <c r="O1554" s="35"/>
      <c r="P1554" s="35"/>
    </row>
    <row r="1555" spans="13:16" x14ac:dyDescent="0.2">
      <c r="M1555" s="35"/>
      <c r="N1555" s="35"/>
      <c r="O1555" s="35"/>
      <c r="P1555" s="35"/>
    </row>
    <row r="1556" spans="13:16" x14ac:dyDescent="0.2">
      <c r="M1556" s="35"/>
      <c r="N1556" s="35"/>
      <c r="O1556" s="35"/>
      <c r="P1556" s="35"/>
    </row>
    <row r="1557" spans="13:16" x14ac:dyDescent="0.2">
      <c r="M1557" s="35"/>
      <c r="N1557" s="35"/>
      <c r="O1557" s="35"/>
      <c r="P1557" s="35"/>
    </row>
    <row r="1558" spans="13:16" x14ac:dyDescent="0.2">
      <c r="M1558" s="35"/>
      <c r="N1558" s="35"/>
      <c r="O1558" s="35"/>
      <c r="P1558" s="35"/>
    </row>
    <row r="1559" spans="13:16" x14ac:dyDescent="0.2">
      <c r="M1559" s="35"/>
      <c r="N1559" s="35"/>
      <c r="O1559" s="35"/>
      <c r="P1559" s="35"/>
    </row>
    <row r="1560" spans="13:16" x14ac:dyDescent="0.2">
      <c r="M1560" s="35"/>
      <c r="N1560" s="35"/>
      <c r="O1560" s="35"/>
      <c r="P1560" s="35"/>
    </row>
    <row r="1561" spans="13:16" x14ac:dyDescent="0.2">
      <c r="M1561" s="35"/>
      <c r="N1561" s="35"/>
      <c r="O1561" s="35"/>
      <c r="P1561" s="35"/>
    </row>
    <row r="1562" spans="13:16" x14ac:dyDescent="0.2">
      <c r="M1562" s="35"/>
      <c r="N1562" s="35"/>
      <c r="O1562" s="35"/>
      <c r="P1562" s="35"/>
    </row>
    <row r="1563" spans="13:16" x14ac:dyDescent="0.2">
      <c r="M1563" s="35"/>
      <c r="N1563" s="35"/>
      <c r="O1563" s="35"/>
      <c r="P1563" s="35"/>
    </row>
    <row r="1564" spans="13:16" x14ac:dyDescent="0.2">
      <c r="M1564" s="35"/>
      <c r="N1564" s="35"/>
      <c r="O1564" s="35"/>
      <c r="P1564" s="35"/>
    </row>
    <row r="1565" spans="13:16" x14ac:dyDescent="0.2">
      <c r="M1565" s="35"/>
      <c r="N1565" s="35"/>
      <c r="O1565" s="35"/>
      <c r="P1565" s="35"/>
    </row>
    <row r="1566" spans="13:16" x14ac:dyDescent="0.2">
      <c r="M1566" s="35"/>
      <c r="N1566" s="35"/>
      <c r="O1566" s="35"/>
      <c r="P1566" s="35"/>
    </row>
    <row r="1567" spans="13:16" x14ac:dyDescent="0.2">
      <c r="M1567" s="35"/>
      <c r="N1567" s="35"/>
      <c r="O1567" s="35"/>
      <c r="P1567" s="35"/>
    </row>
    <row r="1568" spans="13:16" x14ac:dyDescent="0.2">
      <c r="M1568" s="35"/>
      <c r="N1568" s="35"/>
      <c r="O1568" s="35"/>
      <c r="P1568" s="35"/>
    </row>
    <row r="1569" spans="13:16" x14ac:dyDescent="0.2">
      <c r="M1569" s="35"/>
      <c r="N1569" s="35"/>
      <c r="O1569" s="35"/>
      <c r="P1569" s="35"/>
    </row>
    <row r="1570" spans="13:16" x14ac:dyDescent="0.2">
      <c r="M1570" s="35"/>
      <c r="N1570" s="35"/>
      <c r="O1570" s="35"/>
      <c r="P1570" s="35"/>
    </row>
    <row r="1571" spans="13:16" x14ac:dyDescent="0.2">
      <c r="M1571" s="35"/>
      <c r="N1571" s="35"/>
      <c r="O1571" s="35"/>
      <c r="P1571" s="35"/>
    </row>
    <row r="1572" spans="13:16" x14ac:dyDescent="0.2">
      <c r="M1572" s="35"/>
      <c r="N1572" s="35"/>
      <c r="O1572" s="35"/>
      <c r="P1572" s="35"/>
    </row>
    <row r="1573" spans="13:16" x14ac:dyDescent="0.2">
      <c r="M1573" s="35"/>
      <c r="N1573" s="35"/>
      <c r="O1573" s="35"/>
      <c r="P1573" s="35"/>
    </row>
    <row r="1574" spans="13:16" x14ac:dyDescent="0.2">
      <c r="M1574" s="35"/>
      <c r="N1574" s="35"/>
      <c r="O1574" s="35"/>
      <c r="P1574" s="35"/>
    </row>
    <row r="1575" spans="13:16" x14ac:dyDescent="0.2">
      <c r="M1575" s="35"/>
      <c r="N1575" s="35"/>
      <c r="O1575" s="35"/>
      <c r="P1575" s="35"/>
    </row>
    <row r="1576" spans="13:16" x14ac:dyDescent="0.2">
      <c r="M1576" s="35"/>
      <c r="N1576" s="35"/>
      <c r="O1576" s="35"/>
      <c r="P1576" s="35"/>
    </row>
    <row r="1577" spans="13:16" x14ac:dyDescent="0.2">
      <c r="M1577" s="35"/>
      <c r="N1577" s="35"/>
      <c r="O1577" s="35"/>
      <c r="P1577" s="35"/>
    </row>
    <row r="1578" spans="13:16" x14ac:dyDescent="0.2">
      <c r="M1578" s="35"/>
      <c r="N1578" s="35"/>
      <c r="O1578" s="35"/>
      <c r="P1578" s="35"/>
    </row>
    <row r="1579" spans="13:16" x14ac:dyDescent="0.2">
      <c r="M1579" s="35"/>
      <c r="N1579" s="35"/>
      <c r="O1579" s="35"/>
      <c r="P1579" s="35"/>
    </row>
    <row r="1580" spans="13:16" x14ac:dyDescent="0.2">
      <c r="M1580" s="35"/>
      <c r="N1580" s="35"/>
      <c r="O1580" s="35"/>
      <c r="P1580" s="35"/>
    </row>
    <row r="1581" spans="13:16" x14ac:dyDescent="0.2">
      <c r="M1581" s="35"/>
      <c r="N1581" s="35"/>
      <c r="O1581" s="35"/>
      <c r="P1581" s="35"/>
    </row>
    <row r="1582" spans="13:16" x14ac:dyDescent="0.2">
      <c r="M1582" s="35"/>
      <c r="N1582" s="35"/>
      <c r="O1582" s="35"/>
      <c r="P1582" s="35"/>
    </row>
    <row r="1583" spans="13:16" x14ac:dyDescent="0.2">
      <c r="M1583" s="35"/>
      <c r="N1583" s="35"/>
      <c r="O1583" s="35"/>
      <c r="P1583" s="35"/>
    </row>
    <row r="1584" spans="13:16" x14ac:dyDescent="0.2">
      <c r="M1584" s="35"/>
      <c r="N1584" s="35"/>
      <c r="O1584" s="35"/>
      <c r="P1584" s="35"/>
    </row>
    <row r="1585" spans="13:16" x14ac:dyDescent="0.2">
      <c r="M1585" s="35"/>
      <c r="N1585" s="35"/>
      <c r="O1585" s="35"/>
      <c r="P1585" s="35"/>
    </row>
    <row r="1586" spans="13:16" x14ac:dyDescent="0.2">
      <c r="M1586" s="35"/>
      <c r="N1586" s="35"/>
      <c r="O1586" s="35"/>
      <c r="P1586" s="35"/>
    </row>
    <row r="1587" spans="13:16" x14ac:dyDescent="0.2">
      <c r="M1587" s="35"/>
      <c r="N1587" s="35"/>
      <c r="O1587" s="35"/>
      <c r="P1587" s="35"/>
    </row>
    <row r="1588" spans="13:16" x14ac:dyDescent="0.2">
      <c r="M1588" s="35"/>
      <c r="N1588" s="35"/>
      <c r="O1588" s="35"/>
      <c r="P1588" s="35"/>
    </row>
    <row r="1589" spans="13:16" x14ac:dyDescent="0.2">
      <c r="M1589" s="35"/>
      <c r="N1589" s="35"/>
      <c r="O1589" s="35"/>
      <c r="P1589" s="35"/>
    </row>
    <row r="1590" spans="13:16" x14ac:dyDescent="0.2">
      <c r="M1590" s="35"/>
      <c r="N1590" s="35"/>
      <c r="O1590" s="35"/>
      <c r="P1590" s="35"/>
    </row>
    <row r="1591" spans="13:16" x14ac:dyDescent="0.2">
      <c r="M1591" s="35"/>
      <c r="N1591" s="35"/>
      <c r="O1591" s="35"/>
      <c r="P1591" s="35"/>
    </row>
    <row r="1592" spans="13:16" x14ac:dyDescent="0.2">
      <c r="M1592" s="35"/>
      <c r="N1592" s="35"/>
      <c r="O1592" s="35"/>
      <c r="P1592" s="35"/>
    </row>
    <row r="1593" spans="13:16" x14ac:dyDescent="0.2">
      <c r="M1593" s="35"/>
      <c r="N1593" s="35"/>
      <c r="O1593" s="35"/>
      <c r="P1593" s="35"/>
    </row>
    <row r="1594" spans="13:16" x14ac:dyDescent="0.2">
      <c r="M1594" s="35"/>
      <c r="N1594" s="35"/>
      <c r="O1594" s="35"/>
      <c r="P1594" s="35"/>
    </row>
    <row r="1595" spans="13:16" x14ac:dyDescent="0.2">
      <c r="M1595" s="35"/>
      <c r="N1595" s="35"/>
      <c r="O1595" s="35"/>
      <c r="P1595" s="35"/>
    </row>
    <row r="1596" spans="13:16" x14ac:dyDescent="0.2">
      <c r="M1596" s="35"/>
      <c r="N1596" s="35"/>
      <c r="O1596" s="35"/>
      <c r="P1596" s="35"/>
    </row>
    <row r="1597" spans="13:16" x14ac:dyDescent="0.2">
      <c r="M1597" s="35"/>
      <c r="N1597" s="35"/>
      <c r="O1597" s="35"/>
      <c r="P1597" s="35"/>
    </row>
    <row r="1598" spans="13:16" x14ac:dyDescent="0.2">
      <c r="M1598" s="35"/>
      <c r="N1598" s="35"/>
      <c r="O1598" s="35"/>
      <c r="P1598" s="35"/>
    </row>
    <row r="1599" spans="13:16" x14ac:dyDescent="0.2">
      <c r="M1599" s="35"/>
      <c r="N1599" s="35"/>
      <c r="O1599" s="35"/>
      <c r="P1599" s="35"/>
    </row>
    <row r="1600" spans="13:16" x14ac:dyDescent="0.2">
      <c r="M1600" s="35"/>
      <c r="N1600" s="35"/>
      <c r="O1600" s="35"/>
      <c r="P1600" s="35"/>
    </row>
    <row r="1601" spans="13:16" x14ac:dyDescent="0.2">
      <c r="M1601" s="35"/>
      <c r="N1601" s="35"/>
      <c r="O1601" s="35"/>
      <c r="P1601" s="35"/>
    </row>
    <row r="1602" spans="13:16" x14ac:dyDescent="0.2">
      <c r="M1602" s="35"/>
      <c r="N1602" s="35"/>
      <c r="O1602" s="35"/>
      <c r="P1602" s="35"/>
    </row>
    <row r="1603" spans="13:16" x14ac:dyDescent="0.2">
      <c r="M1603" s="35"/>
      <c r="N1603" s="35"/>
      <c r="O1603" s="35"/>
      <c r="P1603" s="35"/>
    </row>
    <row r="1604" spans="13:16" x14ac:dyDescent="0.2">
      <c r="M1604" s="35"/>
      <c r="N1604" s="35"/>
      <c r="O1604" s="35"/>
      <c r="P1604" s="35"/>
    </row>
    <row r="1605" spans="13:16" x14ac:dyDescent="0.2">
      <c r="M1605" s="35"/>
      <c r="N1605" s="35"/>
      <c r="O1605" s="35"/>
      <c r="P1605" s="35"/>
    </row>
    <row r="1606" spans="13:16" x14ac:dyDescent="0.2">
      <c r="M1606" s="35"/>
      <c r="N1606" s="35"/>
      <c r="O1606" s="35"/>
      <c r="P1606" s="35"/>
    </row>
    <row r="1607" spans="13:16" x14ac:dyDescent="0.2">
      <c r="M1607" s="35"/>
      <c r="N1607" s="35"/>
      <c r="O1607" s="35"/>
      <c r="P1607" s="35"/>
    </row>
    <row r="1608" spans="13:16" x14ac:dyDescent="0.2">
      <c r="M1608" s="35"/>
      <c r="N1608" s="35"/>
      <c r="O1608" s="35"/>
      <c r="P1608" s="35"/>
    </row>
    <row r="1609" spans="13:16" x14ac:dyDescent="0.2">
      <c r="M1609" s="35"/>
      <c r="N1609" s="35"/>
      <c r="O1609" s="35"/>
      <c r="P1609" s="35"/>
    </row>
    <row r="1610" spans="13:16" x14ac:dyDescent="0.2">
      <c r="M1610" s="35"/>
      <c r="N1610" s="35"/>
      <c r="O1610" s="35"/>
      <c r="P1610" s="35"/>
    </row>
    <row r="1611" spans="13:16" x14ac:dyDescent="0.2">
      <c r="M1611" s="35"/>
      <c r="N1611" s="35"/>
      <c r="O1611" s="35"/>
      <c r="P1611" s="35"/>
    </row>
    <row r="1612" spans="13:16" x14ac:dyDescent="0.2">
      <c r="M1612" s="35"/>
      <c r="N1612" s="35"/>
      <c r="O1612" s="35"/>
      <c r="P1612" s="35"/>
    </row>
    <row r="1613" spans="13:16" x14ac:dyDescent="0.2">
      <c r="M1613" s="35"/>
      <c r="N1613" s="35"/>
      <c r="O1613" s="35"/>
      <c r="P1613" s="35"/>
    </row>
    <row r="1614" spans="13:16" x14ac:dyDescent="0.2">
      <c r="M1614" s="35"/>
      <c r="N1614" s="35"/>
      <c r="O1614" s="35"/>
      <c r="P1614" s="35"/>
    </row>
    <row r="1615" spans="13:16" x14ac:dyDescent="0.2">
      <c r="M1615" s="35"/>
      <c r="N1615" s="35"/>
      <c r="O1615" s="35"/>
      <c r="P1615" s="35"/>
    </row>
    <row r="1616" spans="13:16" x14ac:dyDescent="0.2">
      <c r="M1616" s="35"/>
      <c r="N1616" s="35"/>
      <c r="O1616" s="35"/>
      <c r="P1616" s="35"/>
    </row>
    <row r="1617" spans="13:16" x14ac:dyDescent="0.2">
      <c r="M1617" s="35"/>
      <c r="N1617" s="35"/>
      <c r="O1617" s="35"/>
      <c r="P1617" s="35"/>
    </row>
    <row r="1618" spans="13:16" x14ac:dyDescent="0.2">
      <c r="M1618" s="35"/>
      <c r="N1618" s="35"/>
      <c r="O1618" s="35"/>
      <c r="P1618" s="35"/>
    </row>
    <row r="1619" spans="13:16" x14ac:dyDescent="0.2">
      <c r="M1619" s="35"/>
      <c r="N1619" s="35"/>
      <c r="O1619" s="35"/>
      <c r="P1619" s="35"/>
    </row>
    <row r="1620" spans="13:16" x14ac:dyDescent="0.2">
      <c r="M1620" s="35"/>
      <c r="N1620" s="35"/>
      <c r="O1620" s="35"/>
      <c r="P1620" s="35"/>
    </row>
    <row r="1621" spans="13:16" x14ac:dyDescent="0.2">
      <c r="M1621" s="35"/>
      <c r="N1621" s="35"/>
      <c r="O1621" s="35"/>
      <c r="P1621" s="35"/>
    </row>
    <row r="1622" spans="13:16" x14ac:dyDescent="0.2">
      <c r="M1622" s="35"/>
      <c r="N1622" s="35"/>
      <c r="O1622" s="35"/>
      <c r="P1622" s="35"/>
    </row>
    <row r="1623" spans="13:16" x14ac:dyDescent="0.2">
      <c r="M1623" s="35"/>
      <c r="N1623" s="35"/>
      <c r="O1623" s="35"/>
      <c r="P1623" s="35"/>
    </row>
    <row r="1624" spans="13:16" x14ac:dyDescent="0.2">
      <c r="M1624" s="35"/>
      <c r="N1624" s="35"/>
      <c r="O1624" s="35"/>
      <c r="P1624" s="35"/>
    </row>
    <row r="1625" spans="13:16" x14ac:dyDescent="0.2">
      <c r="M1625" s="35"/>
      <c r="N1625" s="35"/>
      <c r="O1625" s="35"/>
      <c r="P1625" s="35"/>
    </row>
    <row r="1626" spans="13:16" x14ac:dyDescent="0.2">
      <c r="M1626" s="35"/>
      <c r="N1626" s="35"/>
      <c r="O1626" s="35"/>
      <c r="P1626" s="35"/>
    </row>
    <row r="1627" spans="13:16" x14ac:dyDescent="0.2">
      <c r="M1627" s="35"/>
      <c r="N1627" s="35"/>
      <c r="O1627" s="35"/>
      <c r="P1627" s="35"/>
    </row>
    <row r="1628" spans="13:16" x14ac:dyDescent="0.2">
      <c r="M1628" s="35"/>
      <c r="N1628" s="35"/>
      <c r="O1628" s="35"/>
      <c r="P1628" s="35"/>
    </row>
    <row r="1629" spans="13:16" x14ac:dyDescent="0.2">
      <c r="M1629" s="35"/>
      <c r="N1629" s="35"/>
      <c r="O1629" s="35"/>
      <c r="P1629" s="35"/>
    </row>
    <row r="1630" spans="13:16" x14ac:dyDescent="0.2">
      <c r="M1630" s="35"/>
      <c r="N1630" s="35"/>
      <c r="O1630" s="35"/>
      <c r="P1630" s="35"/>
    </row>
    <row r="1631" spans="13:16" x14ac:dyDescent="0.2">
      <c r="M1631" s="35"/>
      <c r="N1631" s="35"/>
      <c r="O1631" s="35"/>
      <c r="P1631" s="35"/>
    </row>
    <row r="1632" spans="13:16" x14ac:dyDescent="0.2">
      <c r="M1632" s="35"/>
      <c r="N1632" s="35"/>
      <c r="O1632" s="35"/>
      <c r="P1632" s="35"/>
    </row>
    <row r="1633" spans="13:16" x14ac:dyDescent="0.2">
      <c r="M1633" s="35"/>
      <c r="N1633" s="35"/>
      <c r="O1633" s="35"/>
      <c r="P1633" s="35"/>
    </row>
    <row r="1634" spans="13:16" x14ac:dyDescent="0.2">
      <c r="M1634" s="35"/>
      <c r="N1634" s="35"/>
      <c r="O1634" s="35"/>
      <c r="P1634" s="35"/>
    </row>
    <row r="1635" spans="13:16" x14ac:dyDescent="0.2">
      <c r="M1635" s="35"/>
      <c r="N1635" s="35"/>
      <c r="O1635" s="35"/>
      <c r="P1635" s="35"/>
    </row>
    <row r="1636" spans="13:16" x14ac:dyDescent="0.2">
      <c r="M1636" s="35"/>
      <c r="N1636" s="35"/>
      <c r="O1636" s="35"/>
      <c r="P1636" s="35"/>
    </row>
    <row r="1637" spans="13:16" x14ac:dyDescent="0.2">
      <c r="M1637" s="35"/>
      <c r="N1637" s="35"/>
      <c r="O1637" s="35"/>
      <c r="P1637" s="35"/>
    </row>
    <row r="1638" spans="13:16" x14ac:dyDescent="0.2">
      <c r="M1638" s="35"/>
      <c r="N1638" s="35"/>
      <c r="O1638" s="35"/>
      <c r="P1638" s="35"/>
    </row>
    <row r="1639" spans="13:16" x14ac:dyDescent="0.2">
      <c r="M1639" s="35"/>
      <c r="N1639" s="35"/>
      <c r="O1639" s="35"/>
      <c r="P1639" s="35"/>
    </row>
    <row r="1640" spans="13:16" x14ac:dyDescent="0.2">
      <c r="M1640" s="35"/>
      <c r="N1640" s="35"/>
      <c r="O1640" s="35"/>
      <c r="P1640" s="35"/>
    </row>
    <row r="1641" spans="13:16" x14ac:dyDescent="0.2">
      <c r="M1641" s="35"/>
      <c r="N1641" s="35"/>
      <c r="O1641" s="35"/>
      <c r="P1641" s="35"/>
    </row>
    <row r="1642" spans="13:16" x14ac:dyDescent="0.2">
      <c r="M1642" s="35"/>
      <c r="N1642" s="35"/>
      <c r="O1642" s="35"/>
      <c r="P1642" s="35"/>
    </row>
    <row r="1643" spans="13:16" x14ac:dyDescent="0.2">
      <c r="M1643" s="35"/>
      <c r="N1643" s="35"/>
      <c r="O1643" s="35"/>
      <c r="P1643" s="35"/>
    </row>
    <row r="1644" spans="13:16" x14ac:dyDescent="0.2">
      <c r="M1644" s="35"/>
      <c r="N1644" s="35"/>
      <c r="O1644" s="35"/>
      <c r="P1644" s="35"/>
    </row>
    <row r="1645" spans="13:16" x14ac:dyDescent="0.2">
      <c r="M1645" s="35"/>
      <c r="N1645" s="35"/>
      <c r="O1645" s="35"/>
      <c r="P1645" s="35"/>
    </row>
    <row r="1646" spans="13:16" x14ac:dyDescent="0.2">
      <c r="M1646" s="35"/>
      <c r="N1646" s="35"/>
      <c r="O1646" s="35"/>
      <c r="P1646" s="35"/>
    </row>
    <row r="1647" spans="13:16" x14ac:dyDescent="0.2">
      <c r="M1647" s="35"/>
      <c r="N1647" s="35"/>
      <c r="O1647" s="35"/>
      <c r="P1647" s="35"/>
    </row>
    <row r="1648" spans="13:16" x14ac:dyDescent="0.2">
      <c r="M1648" s="35"/>
      <c r="N1648" s="35"/>
      <c r="O1648" s="35"/>
      <c r="P1648" s="35"/>
    </row>
    <row r="1649" spans="13:16" x14ac:dyDescent="0.2">
      <c r="M1649" s="35"/>
      <c r="N1649" s="35"/>
      <c r="O1649" s="35"/>
      <c r="P1649" s="35"/>
    </row>
    <row r="1650" spans="13:16" x14ac:dyDescent="0.2">
      <c r="M1650" s="35"/>
      <c r="N1650" s="35"/>
      <c r="O1650" s="35"/>
      <c r="P1650" s="35"/>
    </row>
    <row r="1651" spans="13:16" x14ac:dyDescent="0.2">
      <c r="M1651" s="35"/>
      <c r="N1651" s="35"/>
      <c r="O1651" s="35"/>
      <c r="P1651" s="35"/>
    </row>
    <row r="1652" spans="13:16" x14ac:dyDescent="0.2">
      <c r="M1652" s="35"/>
      <c r="N1652" s="35"/>
      <c r="O1652" s="35"/>
      <c r="P1652" s="35"/>
    </row>
    <row r="1653" spans="13:16" x14ac:dyDescent="0.2">
      <c r="M1653" s="35"/>
      <c r="N1653" s="35"/>
      <c r="O1653" s="35"/>
      <c r="P1653" s="35"/>
    </row>
    <row r="1654" spans="13:16" x14ac:dyDescent="0.2">
      <c r="M1654" s="35"/>
      <c r="N1654" s="35"/>
      <c r="O1654" s="35"/>
      <c r="P1654" s="35"/>
    </row>
    <row r="1655" spans="13:16" x14ac:dyDescent="0.2">
      <c r="M1655" s="35"/>
      <c r="N1655" s="35"/>
      <c r="O1655" s="35"/>
      <c r="P1655" s="35"/>
    </row>
    <row r="1656" spans="13:16" x14ac:dyDescent="0.2">
      <c r="M1656" s="35"/>
      <c r="N1656" s="35"/>
      <c r="O1656" s="35"/>
      <c r="P1656" s="35"/>
    </row>
    <row r="1657" spans="13:16" x14ac:dyDescent="0.2">
      <c r="M1657" s="35"/>
      <c r="N1657" s="35"/>
      <c r="O1657" s="35"/>
      <c r="P1657" s="35"/>
    </row>
    <row r="1658" spans="13:16" x14ac:dyDescent="0.2">
      <c r="M1658" s="35"/>
      <c r="N1658" s="35"/>
      <c r="O1658" s="35"/>
      <c r="P1658" s="35"/>
    </row>
    <row r="1659" spans="13:16" x14ac:dyDescent="0.2">
      <c r="M1659" s="35"/>
      <c r="N1659" s="35"/>
      <c r="O1659" s="35"/>
      <c r="P1659" s="35"/>
    </row>
    <row r="1660" spans="13:16" x14ac:dyDescent="0.2">
      <c r="M1660" s="35"/>
      <c r="N1660" s="35"/>
      <c r="O1660" s="35"/>
      <c r="P1660" s="35"/>
    </row>
    <row r="1661" spans="13:16" x14ac:dyDescent="0.2">
      <c r="M1661" s="35"/>
      <c r="N1661" s="35"/>
      <c r="O1661" s="35"/>
      <c r="P1661" s="35"/>
    </row>
    <row r="1662" spans="13:16" x14ac:dyDescent="0.2">
      <c r="M1662" s="35"/>
      <c r="N1662" s="35"/>
      <c r="O1662" s="35"/>
      <c r="P1662" s="35"/>
    </row>
    <row r="1663" spans="13:16" x14ac:dyDescent="0.2">
      <c r="M1663" s="35"/>
      <c r="N1663" s="35"/>
      <c r="O1663" s="35"/>
      <c r="P1663" s="35"/>
    </row>
    <row r="1664" spans="13:16" x14ac:dyDescent="0.2">
      <c r="M1664" s="35"/>
      <c r="N1664" s="35"/>
      <c r="O1664" s="35"/>
      <c r="P1664" s="35"/>
    </row>
    <row r="1665" spans="13:16" x14ac:dyDescent="0.2">
      <c r="M1665" s="35"/>
      <c r="N1665" s="35"/>
      <c r="O1665" s="35"/>
      <c r="P1665" s="35"/>
    </row>
    <row r="1666" spans="13:16" x14ac:dyDescent="0.2">
      <c r="M1666" s="35"/>
      <c r="N1666" s="35"/>
      <c r="O1666" s="35"/>
      <c r="P1666" s="35"/>
    </row>
    <row r="1667" spans="13:16" x14ac:dyDescent="0.2">
      <c r="M1667" s="35"/>
      <c r="N1667" s="35"/>
      <c r="O1667" s="35"/>
      <c r="P1667" s="35"/>
    </row>
    <row r="1668" spans="13:16" x14ac:dyDescent="0.2">
      <c r="M1668" s="35"/>
      <c r="N1668" s="35"/>
      <c r="O1668" s="35"/>
      <c r="P1668" s="35"/>
    </row>
    <row r="1669" spans="13:16" x14ac:dyDescent="0.2">
      <c r="M1669" s="35"/>
      <c r="N1669" s="35"/>
      <c r="O1669" s="35"/>
      <c r="P1669" s="35"/>
    </row>
    <row r="1670" spans="13:16" x14ac:dyDescent="0.2">
      <c r="M1670" s="35"/>
      <c r="N1670" s="35"/>
      <c r="O1670" s="35"/>
      <c r="P1670" s="35"/>
    </row>
    <row r="1671" spans="13:16" x14ac:dyDescent="0.2">
      <c r="M1671" s="35"/>
      <c r="N1671" s="35"/>
      <c r="O1671" s="35"/>
      <c r="P1671" s="35"/>
    </row>
    <row r="1672" spans="13:16" x14ac:dyDescent="0.2">
      <c r="M1672" s="35"/>
      <c r="N1672" s="35"/>
      <c r="O1672" s="35"/>
      <c r="P1672" s="35"/>
    </row>
    <row r="1673" spans="13:16" x14ac:dyDescent="0.2">
      <c r="M1673" s="35"/>
      <c r="N1673" s="35"/>
      <c r="O1673" s="35"/>
      <c r="P1673" s="35"/>
    </row>
    <row r="1674" spans="13:16" x14ac:dyDescent="0.2">
      <c r="M1674" s="35"/>
      <c r="N1674" s="35"/>
      <c r="O1674" s="35"/>
      <c r="P1674" s="35"/>
    </row>
    <row r="1675" spans="13:16" x14ac:dyDescent="0.2">
      <c r="M1675" s="35"/>
      <c r="N1675" s="35"/>
      <c r="O1675" s="35"/>
      <c r="P1675" s="35"/>
    </row>
    <row r="1676" spans="13:16" x14ac:dyDescent="0.2">
      <c r="M1676" s="35"/>
      <c r="N1676" s="35"/>
      <c r="O1676" s="35"/>
      <c r="P1676" s="35"/>
    </row>
    <row r="1677" spans="13:16" x14ac:dyDescent="0.2">
      <c r="M1677" s="35"/>
      <c r="N1677" s="35"/>
      <c r="O1677" s="35"/>
      <c r="P1677" s="35"/>
    </row>
    <row r="1678" spans="13:16" x14ac:dyDescent="0.2">
      <c r="M1678" s="35"/>
      <c r="N1678" s="35"/>
      <c r="O1678" s="35"/>
      <c r="P1678" s="35"/>
    </row>
    <row r="1679" spans="13:16" x14ac:dyDescent="0.2">
      <c r="M1679" s="35"/>
      <c r="N1679" s="35"/>
      <c r="O1679" s="35"/>
      <c r="P1679" s="35"/>
    </row>
    <row r="1680" spans="13:16" x14ac:dyDescent="0.2">
      <c r="M1680" s="35"/>
      <c r="N1680" s="35"/>
      <c r="O1680" s="35"/>
      <c r="P1680" s="35"/>
    </row>
    <row r="1681" spans="13:16" x14ac:dyDescent="0.2">
      <c r="M1681" s="35"/>
      <c r="N1681" s="35"/>
      <c r="O1681" s="35"/>
      <c r="P1681" s="35"/>
    </row>
    <row r="1682" spans="13:16" x14ac:dyDescent="0.2">
      <c r="M1682" s="35"/>
      <c r="N1682" s="35"/>
      <c r="O1682" s="35"/>
      <c r="P1682" s="35"/>
    </row>
    <row r="1683" spans="13:16" x14ac:dyDescent="0.2">
      <c r="M1683" s="35"/>
      <c r="N1683" s="35"/>
      <c r="O1683" s="35"/>
      <c r="P1683" s="35"/>
    </row>
    <row r="1684" spans="13:16" x14ac:dyDescent="0.2">
      <c r="M1684" s="35"/>
      <c r="N1684" s="35"/>
      <c r="O1684" s="35"/>
      <c r="P1684" s="35"/>
    </row>
    <row r="1685" spans="13:16" x14ac:dyDescent="0.2">
      <c r="M1685" s="35"/>
      <c r="N1685" s="35"/>
      <c r="O1685" s="35"/>
      <c r="P1685" s="35"/>
    </row>
    <row r="1686" spans="13:16" x14ac:dyDescent="0.2">
      <c r="M1686" s="35"/>
      <c r="N1686" s="35"/>
      <c r="O1686" s="35"/>
      <c r="P1686" s="35"/>
    </row>
    <row r="1687" spans="13:16" x14ac:dyDescent="0.2">
      <c r="M1687" s="35"/>
      <c r="N1687" s="35"/>
      <c r="O1687" s="35"/>
      <c r="P1687" s="35"/>
    </row>
    <row r="1688" spans="13:16" x14ac:dyDescent="0.2">
      <c r="M1688" s="35"/>
      <c r="N1688" s="35"/>
      <c r="O1688" s="35"/>
      <c r="P1688" s="35"/>
    </row>
    <row r="1689" spans="13:16" x14ac:dyDescent="0.2">
      <c r="M1689" s="35"/>
      <c r="N1689" s="35"/>
      <c r="O1689" s="35"/>
      <c r="P1689" s="35"/>
    </row>
    <row r="1690" spans="13:16" x14ac:dyDescent="0.2">
      <c r="M1690" s="35"/>
      <c r="N1690" s="35"/>
      <c r="O1690" s="35"/>
      <c r="P1690" s="35"/>
    </row>
    <row r="1691" spans="13:16" x14ac:dyDescent="0.2">
      <c r="M1691" s="35"/>
      <c r="N1691" s="35"/>
      <c r="O1691" s="35"/>
      <c r="P1691" s="35"/>
    </row>
    <row r="1692" spans="13:16" x14ac:dyDescent="0.2">
      <c r="M1692" s="35"/>
      <c r="N1692" s="35"/>
      <c r="O1692" s="35"/>
      <c r="P1692" s="35"/>
    </row>
    <row r="1693" spans="13:16" x14ac:dyDescent="0.2">
      <c r="M1693" s="35"/>
      <c r="N1693" s="35"/>
      <c r="O1693" s="35"/>
      <c r="P1693" s="35"/>
    </row>
    <row r="1694" spans="13:16" x14ac:dyDescent="0.2">
      <c r="M1694" s="35"/>
      <c r="N1694" s="35"/>
      <c r="O1694" s="35"/>
      <c r="P1694" s="35"/>
    </row>
    <row r="1695" spans="13:16" x14ac:dyDescent="0.2">
      <c r="M1695" s="35"/>
      <c r="N1695" s="35"/>
      <c r="O1695" s="35"/>
      <c r="P1695" s="35"/>
    </row>
    <row r="1696" spans="13:16" x14ac:dyDescent="0.2">
      <c r="M1696" s="35"/>
      <c r="N1696" s="35"/>
      <c r="O1696" s="35"/>
      <c r="P1696" s="35"/>
    </row>
    <row r="1697" spans="13:16" x14ac:dyDescent="0.2">
      <c r="M1697" s="35"/>
      <c r="N1697" s="35"/>
      <c r="O1697" s="35"/>
      <c r="P1697" s="35"/>
    </row>
    <row r="1698" spans="13:16" x14ac:dyDescent="0.2">
      <c r="M1698" s="35"/>
      <c r="N1698" s="35"/>
      <c r="O1698" s="35"/>
      <c r="P1698" s="35"/>
    </row>
    <row r="1699" spans="13:16" x14ac:dyDescent="0.2">
      <c r="M1699" s="35"/>
      <c r="N1699" s="35"/>
      <c r="O1699" s="35"/>
      <c r="P1699" s="35"/>
    </row>
    <row r="1700" spans="13:16" x14ac:dyDescent="0.2">
      <c r="M1700" s="35"/>
      <c r="N1700" s="35"/>
      <c r="O1700" s="35"/>
      <c r="P1700" s="35"/>
    </row>
    <row r="1701" spans="13:16" x14ac:dyDescent="0.2">
      <c r="M1701" s="35"/>
      <c r="N1701" s="35"/>
      <c r="O1701" s="35"/>
      <c r="P1701" s="35"/>
    </row>
    <row r="1702" spans="13:16" x14ac:dyDescent="0.2">
      <c r="M1702" s="35"/>
      <c r="N1702" s="35"/>
      <c r="O1702" s="35"/>
      <c r="P1702" s="35"/>
    </row>
    <row r="1703" spans="13:16" x14ac:dyDescent="0.2">
      <c r="M1703" s="35"/>
      <c r="N1703" s="35"/>
      <c r="O1703" s="35"/>
      <c r="P1703" s="35"/>
    </row>
    <row r="1704" spans="13:16" x14ac:dyDescent="0.2">
      <c r="M1704" s="35"/>
      <c r="N1704" s="35"/>
      <c r="O1704" s="35"/>
      <c r="P1704" s="35"/>
    </row>
    <row r="1705" spans="13:16" x14ac:dyDescent="0.2">
      <c r="M1705" s="35"/>
      <c r="N1705" s="35"/>
      <c r="O1705" s="35"/>
      <c r="P1705" s="35"/>
    </row>
    <row r="1706" spans="13:16" x14ac:dyDescent="0.2">
      <c r="M1706" s="35"/>
      <c r="N1706" s="35"/>
      <c r="O1706" s="35"/>
      <c r="P1706" s="35"/>
    </row>
    <row r="1707" spans="13:16" x14ac:dyDescent="0.2">
      <c r="M1707" s="35"/>
      <c r="N1707" s="35"/>
      <c r="O1707" s="35"/>
      <c r="P1707" s="35"/>
    </row>
    <row r="1708" spans="13:16" x14ac:dyDescent="0.2">
      <c r="M1708" s="35"/>
      <c r="N1708" s="35"/>
      <c r="O1708" s="35"/>
      <c r="P1708" s="35"/>
    </row>
    <row r="1709" spans="13:16" x14ac:dyDescent="0.2">
      <c r="M1709" s="35"/>
      <c r="N1709" s="35"/>
      <c r="O1709" s="35"/>
      <c r="P1709" s="35"/>
    </row>
    <row r="1710" spans="13:16" x14ac:dyDescent="0.2">
      <c r="M1710" s="35"/>
      <c r="N1710" s="35"/>
      <c r="O1710" s="35"/>
      <c r="P1710" s="35"/>
    </row>
    <row r="1711" spans="13:16" x14ac:dyDescent="0.2">
      <c r="M1711" s="35"/>
      <c r="N1711" s="35"/>
      <c r="O1711" s="35"/>
      <c r="P1711" s="35"/>
    </row>
    <row r="1712" spans="13:16" x14ac:dyDescent="0.2">
      <c r="M1712" s="35"/>
      <c r="N1712" s="35"/>
      <c r="O1712" s="35"/>
      <c r="P1712" s="35"/>
    </row>
    <row r="1713" spans="13:16" x14ac:dyDescent="0.2">
      <c r="M1713" s="35"/>
      <c r="N1713" s="35"/>
      <c r="O1713" s="35"/>
      <c r="P1713" s="35"/>
    </row>
    <row r="1714" spans="13:16" x14ac:dyDescent="0.2">
      <c r="M1714" s="35"/>
      <c r="N1714" s="35"/>
      <c r="O1714" s="35"/>
      <c r="P1714" s="35"/>
    </row>
    <row r="1715" spans="13:16" x14ac:dyDescent="0.2">
      <c r="M1715" s="35"/>
      <c r="N1715" s="35"/>
      <c r="O1715" s="35"/>
      <c r="P1715" s="35"/>
    </row>
    <row r="1716" spans="13:16" x14ac:dyDescent="0.2">
      <c r="M1716" s="35"/>
      <c r="N1716" s="35"/>
      <c r="O1716" s="35"/>
      <c r="P1716" s="35"/>
    </row>
    <row r="1717" spans="13:16" x14ac:dyDescent="0.2">
      <c r="M1717" s="35"/>
      <c r="N1717" s="35"/>
      <c r="O1717" s="35"/>
      <c r="P1717" s="35"/>
    </row>
    <row r="1718" spans="13:16" x14ac:dyDescent="0.2">
      <c r="M1718" s="35"/>
      <c r="N1718" s="35"/>
      <c r="O1718" s="35"/>
      <c r="P1718" s="35"/>
    </row>
    <row r="1719" spans="13:16" x14ac:dyDescent="0.2">
      <c r="M1719" s="35"/>
      <c r="N1719" s="35"/>
      <c r="O1719" s="35"/>
      <c r="P1719" s="35"/>
    </row>
    <row r="1720" spans="13:16" x14ac:dyDescent="0.2">
      <c r="M1720" s="35"/>
      <c r="N1720" s="35"/>
      <c r="O1720" s="35"/>
      <c r="P1720" s="35"/>
    </row>
    <row r="1721" spans="13:16" x14ac:dyDescent="0.2">
      <c r="M1721" s="35"/>
      <c r="N1721" s="35"/>
      <c r="O1721" s="35"/>
      <c r="P1721" s="35"/>
    </row>
    <row r="1722" spans="13:16" x14ac:dyDescent="0.2">
      <c r="M1722" s="35"/>
      <c r="N1722" s="35"/>
      <c r="O1722" s="35"/>
      <c r="P1722" s="35"/>
    </row>
    <row r="1723" spans="13:16" x14ac:dyDescent="0.2">
      <c r="M1723" s="35"/>
      <c r="N1723" s="35"/>
      <c r="O1723" s="35"/>
      <c r="P1723" s="35"/>
    </row>
    <row r="1724" spans="13:16" x14ac:dyDescent="0.2">
      <c r="M1724" s="35"/>
      <c r="N1724" s="35"/>
      <c r="O1724" s="35"/>
      <c r="P1724" s="35"/>
    </row>
    <row r="1725" spans="13:16" x14ac:dyDescent="0.2">
      <c r="M1725" s="35"/>
      <c r="N1725" s="35"/>
      <c r="O1725" s="35"/>
      <c r="P1725" s="35"/>
    </row>
    <row r="1726" spans="13:16" x14ac:dyDescent="0.2">
      <c r="M1726" s="35"/>
      <c r="N1726" s="35"/>
      <c r="O1726" s="35"/>
      <c r="P1726" s="35"/>
    </row>
    <row r="1727" spans="13:16" x14ac:dyDescent="0.2">
      <c r="M1727" s="35"/>
      <c r="N1727" s="35"/>
      <c r="O1727" s="35"/>
      <c r="P1727" s="35"/>
    </row>
    <row r="1728" spans="13:16" x14ac:dyDescent="0.2">
      <c r="M1728" s="35"/>
      <c r="N1728" s="35"/>
      <c r="O1728" s="35"/>
      <c r="P1728" s="35"/>
    </row>
    <row r="1729" spans="13:16" x14ac:dyDescent="0.2">
      <c r="M1729" s="35"/>
      <c r="N1729" s="35"/>
      <c r="O1729" s="35"/>
      <c r="P1729" s="35"/>
    </row>
    <row r="1730" spans="13:16" x14ac:dyDescent="0.2">
      <c r="M1730" s="35"/>
      <c r="N1730" s="35"/>
      <c r="O1730" s="35"/>
      <c r="P1730" s="35"/>
    </row>
    <row r="1731" spans="13:16" x14ac:dyDescent="0.2">
      <c r="M1731" s="35"/>
      <c r="N1731" s="35"/>
      <c r="O1731" s="35"/>
      <c r="P1731" s="35"/>
    </row>
    <row r="1732" spans="13:16" x14ac:dyDescent="0.2">
      <c r="M1732" s="35"/>
      <c r="N1732" s="35"/>
      <c r="O1732" s="35"/>
      <c r="P1732" s="35"/>
    </row>
    <row r="1733" spans="13:16" x14ac:dyDescent="0.2">
      <c r="M1733" s="35"/>
      <c r="N1733" s="35"/>
      <c r="O1733" s="35"/>
      <c r="P1733" s="35"/>
    </row>
    <row r="1734" spans="13:16" x14ac:dyDescent="0.2">
      <c r="M1734" s="35"/>
      <c r="N1734" s="35"/>
      <c r="O1734" s="35"/>
      <c r="P1734" s="35"/>
    </row>
    <row r="1735" spans="13:16" x14ac:dyDescent="0.2">
      <c r="M1735" s="35"/>
      <c r="N1735" s="35"/>
      <c r="O1735" s="35"/>
      <c r="P1735" s="35"/>
    </row>
    <row r="1736" spans="13:16" x14ac:dyDescent="0.2">
      <c r="M1736" s="35"/>
      <c r="N1736" s="35"/>
      <c r="O1736" s="35"/>
      <c r="P1736" s="35"/>
    </row>
    <row r="1737" spans="13:16" x14ac:dyDescent="0.2">
      <c r="M1737" s="35"/>
      <c r="N1737" s="35"/>
      <c r="O1737" s="35"/>
      <c r="P1737" s="35"/>
    </row>
    <row r="1738" spans="13:16" x14ac:dyDescent="0.2">
      <c r="M1738" s="35"/>
      <c r="N1738" s="35"/>
      <c r="O1738" s="35"/>
      <c r="P1738" s="35"/>
    </row>
    <row r="1739" spans="13:16" x14ac:dyDescent="0.2">
      <c r="M1739" s="35"/>
      <c r="N1739" s="35"/>
      <c r="O1739" s="35"/>
      <c r="P1739" s="35"/>
    </row>
    <row r="1740" spans="13:16" x14ac:dyDescent="0.2">
      <c r="M1740" s="35"/>
      <c r="N1740" s="35"/>
      <c r="O1740" s="35"/>
      <c r="P1740" s="35"/>
    </row>
    <row r="1741" spans="13:16" x14ac:dyDescent="0.2">
      <c r="M1741" s="35"/>
      <c r="N1741" s="35"/>
      <c r="O1741" s="35"/>
      <c r="P1741" s="35"/>
    </row>
    <row r="1742" spans="13:16" x14ac:dyDescent="0.2">
      <c r="M1742" s="35"/>
      <c r="N1742" s="35"/>
      <c r="O1742" s="35"/>
      <c r="P1742" s="35"/>
    </row>
    <row r="1743" spans="13:16" x14ac:dyDescent="0.2">
      <c r="M1743" s="35"/>
      <c r="N1743" s="35"/>
      <c r="O1743" s="35"/>
      <c r="P1743" s="35"/>
    </row>
    <row r="1744" spans="13:16" x14ac:dyDescent="0.2">
      <c r="M1744" s="35"/>
      <c r="N1744" s="35"/>
      <c r="O1744" s="35"/>
      <c r="P1744" s="35"/>
    </row>
    <row r="1745" spans="13:16" x14ac:dyDescent="0.2">
      <c r="M1745" s="35"/>
      <c r="N1745" s="35"/>
      <c r="O1745" s="35"/>
      <c r="P1745" s="35"/>
    </row>
    <row r="1746" spans="13:16" x14ac:dyDescent="0.2">
      <c r="M1746" s="35"/>
      <c r="N1746" s="35"/>
      <c r="O1746" s="35"/>
      <c r="P1746" s="35"/>
    </row>
    <row r="1747" spans="13:16" x14ac:dyDescent="0.2">
      <c r="M1747" s="35"/>
      <c r="N1747" s="35"/>
      <c r="O1747" s="35"/>
      <c r="P1747" s="35"/>
    </row>
    <row r="1748" spans="13:16" x14ac:dyDescent="0.2">
      <c r="M1748" s="35"/>
      <c r="N1748" s="35"/>
      <c r="O1748" s="35"/>
      <c r="P1748" s="35"/>
    </row>
    <row r="1749" spans="13:16" x14ac:dyDescent="0.2">
      <c r="M1749" s="35"/>
      <c r="N1749" s="35"/>
      <c r="O1749" s="35"/>
      <c r="P1749" s="35"/>
    </row>
    <row r="1750" spans="13:16" x14ac:dyDescent="0.2">
      <c r="M1750" s="35"/>
      <c r="N1750" s="35"/>
      <c r="O1750" s="35"/>
      <c r="P1750" s="35"/>
    </row>
    <row r="1751" spans="13:16" x14ac:dyDescent="0.2">
      <c r="M1751" s="35"/>
      <c r="N1751" s="35"/>
      <c r="O1751" s="35"/>
      <c r="P1751" s="35"/>
    </row>
    <row r="1752" spans="13:16" x14ac:dyDescent="0.2">
      <c r="M1752" s="35"/>
      <c r="N1752" s="35"/>
      <c r="O1752" s="35"/>
      <c r="P1752" s="35"/>
    </row>
    <row r="1753" spans="13:16" x14ac:dyDescent="0.2">
      <c r="M1753" s="35"/>
      <c r="N1753" s="35"/>
      <c r="O1753" s="35"/>
      <c r="P1753" s="35"/>
    </row>
    <row r="1754" spans="13:16" x14ac:dyDescent="0.2">
      <c r="M1754" s="35"/>
      <c r="N1754" s="35"/>
      <c r="O1754" s="35"/>
      <c r="P1754" s="35"/>
    </row>
    <row r="1755" spans="13:16" x14ac:dyDescent="0.2">
      <c r="M1755" s="35"/>
      <c r="N1755" s="35"/>
      <c r="O1755" s="35"/>
      <c r="P1755" s="35"/>
    </row>
    <row r="1756" spans="13:16" x14ac:dyDescent="0.2">
      <c r="M1756" s="35"/>
      <c r="N1756" s="35"/>
      <c r="O1756" s="35"/>
      <c r="P1756" s="35"/>
    </row>
    <row r="1757" spans="13:16" x14ac:dyDescent="0.2">
      <c r="M1757" s="35"/>
      <c r="N1757" s="35"/>
      <c r="O1757" s="35"/>
      <c r="P1757" s="35"/>
    </row>
    <row r="1758" spans="13:16" x14ac:dyDescent="0.2">
      <c r="M1758" s="35"/>
      <c r="N1758" s="35"/>
      <c r="O1758" s="35"/>
      <c r="P1758" s="35"/>
    </row>
    <row r="1759" spans="13:16" x14ac:dyDescent="0.2">
      <c r="M1759" s="35"/>
      <c r="N1759" s="35"/>
      <c r="O1759" s="35"/>
      <c r="P1759" s="35"/>
    </row>
    <row r="1760" spans="13:16" x14ac:dyDescent="0.2">
      <c r="M1760" s="35"/>
      <c r="N1760" s="35"/>
      <c r="O1760" s="35"/>
      <c r="P1760" s="35"/>
    </row>
    <row r="1761" spans="13:16" x14ac:dyDescent="0.2">
      <c r="M1761" s="35"/>
      <c r="N1761" s="35"/>
      <c r="O1761" s="35"/>
      <c r="P1761" s="35"/>
    </row>
    <row r="1762" spans="13:16" x14ac:dyDescent="0.2">
      <c r="M1762" s="35"/>
      <c r="N1762" s="35"/>
      <c r="O1762" s="35"/>
      <c r="P1762" s="35"/>
    </row>
    <row r="1763" spans="13:16" x14ac:dyDescent="0.2">
      <c r="M1763" s="35"/>
      <c r="N1763" s="35"/>
      <c r="O1763" s="35"/>
      <c r="P1763" s="35"/>
    </row>
    <row r="1764" spans="13:16" x14ac:dyDescent="0.2">
      <c r="M1764" s="35"/>
      <c r="N1764" s="35"/>
      <c r="O1764" s="35"/>
      <c r="P1764" s="35"/>
    </row>
    <row r="1765" spans="13:16" x14ac:dyDescent="0.2">
      <c r="M1765" s="35"/>
      <c r="N1765" s="35"/>
      <c r="O1765" s="35"/>
      <c r="P1765" s="35"/>
    </row>
    <row r="1766" spans="13:16" x14ac:dyDescent="0.2">
      <c r="M1766" s="35"/>
      <c r="N1766" s="35"/>
      <c r="O1766" s="35"/>
      <c r="P1766" s="35"/>
    </row>
    <row r="1767" spans="13:16" x14ac:dyDescent="0.2">
      <c r="M1767" s="35"/>
      <c r="N1767" s="35"/>
      <c r="O1767" s="35"/>
      <c r="P1767" s="35"/>
    </row>
    <row r="1768" spans="13:16" x14ac:dyDescent="0.2">
      <c r="M1768" s="35"/>
      <c r="N1768" s="35"/>
      <c r="O1768" s="35"/>
      <c r="P1768" s="35"/>
    </row>
    <row r="1769" spans="13:16" x14ac:dyDescent="0.2">
      <c r="M1769" s="35"/>
      <c r="N1769" s="35"/>
      <c r="O1769" s="35"/>
      <c r="P1769" s="35"/>
    </row>
    <row r="1770" spans="13:16" x14ac:dyDescent="0.2">
      <c r="M1770" s="35"/>
      <c r="N1770" s="35"/>
      <c r="O1770" s="35"/>
      <c r="P1770" s="35"/>
    </row>
    <row r="1771" spans="13:16" x14ac:dyDescent="0.2">
      <c r="M1771" s="35"/>
      <c r="N1771" s="35"/>
      <c r="O1771" s="35"/>
      <c r="P1771" s="35"/>
    </row>
    <row r="1772" spans="13:16" x14ac:dyDescent="0.2">
      <c r="M1772" s="35"/>
      <c r="N1772" s="35"/>
      <c r="O1772" s="35"/>
      <c r="P1772" s="35"/>
    </row>
    <row r="1773" spans="13:16" x14ac:dyDescent="0.2">
      <c r="M1773" s="35"/>
      <c r="N1773" s="35"/>
      <c r="O1773" s="35"/>
      <c r="P1773" s="35"/>
    </row>
    <row r="1774" spans="13:16" x14ac:dyDescent="0.2">
      <c r="M1774" s="35"/>
      <c r="N1774" s="35"/>
      <c r="O1774" s="35"/>
      <c r="P1774" s="35"/>
    </row>
    <row r="1775" spans="13:16" x14ac:dyDescent="0.2">
      <c r="M1775" s="35"/>
      <c r="N1775" s="35"/>
      <c r="O1775" s="35"/>
      <c r="P1775" s="35"/>
    </row>
    <row r="1776" spans="13:16" x14ac:dyDescent="0.2">
      <c r="M1776" s="35"/>
      <c r="N1776" s="35"/>
      <c r="O1776" s="35"/>
      <c r="P1776" s="35"/>
    </row>
    <row r="1777" spans="13:16" x14ac:dyDescent="0.2">
      <c r="M1777" s="35"/>
      <c r="N1777" s="35"/>
      <c r="O1777" s="35"/>
      <c r="P1777" s="35"/>
    </row>
    <row r="1778" spans="13:16" x14ac:dyDescent="0.2">
      <c r="M1778" s="35"/>
      <c r="N1778" s="35"/>
      <c r="O1778" s="35"/>
      <c r="P1778" s="35"/>
    </row>
    <row r="1779" spans="13:16" x14ac:dyDescent="0.2">
      <c r="M1779" s="35"/>
      <c r="N1779" s="35"/>
      <c r="O1779" s="35"/>
      <c r="P1779" s="35"/>
    </row>
    <row r="1780" spans="13:16" x14ac:dyDescent="0.2">
      <c r="M1780" s="35"/>
      <c r="N1780" s="35"/>
      <c r="O1780" s="35"/>
      <c r="P1780" s="35"/>
    </row>
    <row r="1781" spans="13:16" x14ac:dyDescent="0.2">
      <c r="M1781" s="35"/>
      <c r="N1781" s="35"/>
      <c r="O1781" s="35"/>
      <c r="P1781" s="35"/>
    </row>
    <row r="1782" spans="13:16" x14ac:dyDescent="0.2">
      <c r="M1782" s="35"/>
      <c r="N1782" s="35"/>
      <c r="O1782" s="35"/>
      <c r="P1782" s="35"/>
    </row>
    <row r="1783" spans="13:16" x14ac:dyDescent="0.2">
      <c r="M1783" s="35"/>
      <c r="N1783" s="35"/>
      <c r="O1783" s="35"/>
      <c r="P1783" s="35"/>
    </row>
    <row r="1784" spans="13:16" x14ac:dyDescent="0.2">
      <c r="M1784" s="35"/>
      <c r="N1784" s="35"/>
      <c r="O1784" s="35"/>
      <c r="P1784" s="35"/>
    </row>
    <row r="1785" spans="13:16" x14ac:dyDescent="0.2">
      <c r="M1785" s="35"/>
      <c r="N1785" s="35"/>
      <c r="O1785" s="35"/>
      <c r="P1785" s="35"/>
    </row>
    <row r="1786" spans="13:16" x14ac:dyDescent="0.2">
      <c r="M1786" s="35"/>
      <c r="N1786" s="35"/>
      <c r="O1786" s="35"/>
      <c r="P1786" s="35"/>
    </row>
    <row r="1787" spans="13:16" x14ac:dyDescent="0.2">
      <c r="M1787" s="35"/>
      <c r="N1787" s="35"/>
      <c r="O1787" s="35"/>
      <c r="P1787" s="35"/>
    </row>
    <row r="1788" spans="13:16" x14ac:dyDescent="0.2">
      <c r="M1788" s="35"/>
      <c r="N1788" s="35"/>
      <c r="O1788" s="35"/>
      <c r="P1788" s="35"/>
    </row>
    <row r="1789" spans="13:16" x14ac:dyDescent="0.2">
      <c r="M1789" s="35"/>
      <c r="N1789" s="35"/>
      <c r="O1789" s="35"/>
      <c r="P1789" s="35"/>
    </row>
    <row r="1790" spans="13:16" x14ac:dyDescent="0.2">
      <c r="M1790" s="35"/>
      <c r="N1790" s="35"/>
      <c r="O1790" s="35"/>
      <c r="P1790" s="35"/>
    </row>
    <row r="1791" spans="13:16" x14ac:dyDescent="0.2">
      <c r="M1791" s="35"/>
      <c r="N1791" s="35"/>
      <c r="O1791" s="35"/>
      <c r="P1791" s="35"/>
    </row>
    <row r="1792" spans="13:16" x14ac:dyDescent="0.2">
      <c r="M1792" s="35"/>
      <c r="N1792" s="35"/>
      <c r="O1792" s="35"/>
      <c r="P1792" s="35"/>
    </row>
    <row r="1793" spans="13:16" x14ac:dyDescent="0.2">
      <c r="M1793" s="35"/>
      <c r="N1793" s="35"/>
      <c r="O1793" s="35"/>
      <c r="P1793" s="35"/>
    </row>
    <row r="1794" spans="13:16" x14ac:dyDescent="0.2">
      <c r="M1794" s="35"/>
      <c r="N1794" s="35"/>
      <c r="O1794" s="35"/>
      <c r="P1794" s="35"/>
    </row>
    <row r="1795" spans="13:16" x14ac:dyDescent="0.2">
      <c r="M1795" s="35"/>
      <c r="N1795" s="35"/>
      <c r="O1795" s="35"/>
      <c r="P1795" s="35"/>
    </row>
    <row r="1796" spans="13:16" x14ac:dyDescent="0.2">
      <c r="M1796" s="35"/>
      <c r="N1796" s="35"/>
      <c r="O1796" s="35"/>
      <c r="P1796" s="35"/>
    </row>
    <row r="1797" spans="13:16" x14ac:dyDescent="0.2">
      <c r="M1797" s="35"/>
      <c r="N1797" s="35"/>
      <c r="O1797" s="35"/>
      <c r="P1797" s="35"/>
    </row>
    <row r="1798" spans="13:16" x14ac:dyDescent="0.2">
      <c r="M1798" s="35"/>
      <c r="N1798" s="35"/>
      <c r="O1798" s="35"/>
      <c r="P1798" s="35"/>
    </row>
    <row r="1799" spans="13:16" x14ac:dyDescent="0.2">
      <c r="M1799" s="35"/>
      <c r="N1799" s="35"/>
      <c r="O1799" s="35"/>
      <c r="P1799" s="35"/>
    </row>
    <row r="1800" spans="13:16" x14ac:dyDescent="0.2">
      <c r="M1800" s="35"/>
      <c r="N1800" s="35"/>
      <c r="O1800" s="35"/>
      <c r="P1800" s="35"/>
    </row>
    <row r="1801" spans="13:16" x14ac:dyDescent="0.2">
      <c r="M1801" s="35"/>
      <c r="N1801" s="35"/>
      <c r="O1801" s="35"/>
      <c r="P1801" s="35"/>
    </row>
    <row r="1802" spans="13:16" x14ac:dyDescent="0.2">
      <c r="M1802" s="35"/>
      <c r="N1802" s="35"/>
      <c r="O1802" s="35"/>
      <c r="P1802" s="35"/>
    </row>
    <row r="1803" spans="13:16" x14ac:dyDescent="0.2">
      <c r="M1803" s="35"/>
      <c r="N1803" s="35"/>
      <c r="O1803" s="35"/>
      <c r="P1803" s="35"/>
    </row>
    <row r="1804" spans="13:16" x14ac:dyDescent="0.2">
      <c r="M1804" s="35"/>
      <c r="N1804" s="35"/>
      <c r="O1804" s="35"/>
      <c r="P1804" s="35"/>
    </row>
    <row r="1805" spans="13:16" x14ac:dyDescent="0.2">
      <c r="M1805" s="35"/>
      <c r="N1805" s="35"/>
      <c r="O1805" s="35"/>
      <c r="P1805" s="35"/>
    </row>
    <row r="1806" spans="13:16" x14ac:dyDescent="0.2">
      <c r="M1806" s="35"/>
      <c r="N1806" s="35"/>
      <c r="O1806" s="35"/>
      <c r="P1806" s="35"/>
    </row>
    <row r="1807" spans="13:16" x14ac:dyDescent="0.2">
      <c r="M1807" s="35"/>
      <c r="N1807" s="35"/>
      <c r="O1807" s="35"/>
      <c r="P1807" s="35"/>
    </row>
    <row r="1808" spans="13:16" x14ac:dyDescent="0.2">
      <c r="M1808" s="35"/>
      <c r="N1808" s="35"/>
      <c r="O1808" s="35"/>
      <c r="P1808" s="35"/>
    </row>
    <row r="1809" spans="13:16" x14ac:dyDescent="0.2">
      <c r="M1809" s="35"/>
      <c r="N1809" s="35"/>
      <c r="O1809" s="35"/>
      <c r="P1809" s="35"/>
    </row>
    <row r="1810" spans="13:16" x14ac:dyDescent="0.2">
      <c r="M1810" s="35"/>
      <c r="N1810" s="35"/>
      <c r="O1810" s="35"/>
      <c r="P1810" s="35"/>
    </row>
    <row r="1811" spans="13:16" x14ac:dyDescent="0.2">
      <c r="M1811" s="35"/>
      <c r="N1811" s="35"/>
      <c r="O1811" s="35"/>
      <c r="P1811" s="35"/>
    </row>
    <row r="1812" spans="13:16" x14ac:dyDescent="0.2">
      <c r="M1812" s="35"/>
      <c r="N1812" s="35"/>
      <c r="O1812" s="35"/>
      <c r="P1812" s="35"/>
    </row>
    <row r="1813" spans="13:16" x14ac:dyDescent="0.2">
      <c r="M1813" s="35"/>
      <c r="N1813" s="35"/>
      <c r="O1813" s="35"/>
      <c r="P1813" s="35"/>
    </row>
    <row r="1814" spans="13:16" x14ac:dyDescent="0.2">
      <c r="M1814" s="35"/>
      <c r="N1814" s="35"/>
      <c r="O1814" s="35"/>
      <c r="P1814" s="35"/>
    </row>
    <row r="1815" spans="13:16" x14ac:dyDescent="0.2">
      <c r="M1815" s="35"/>
      <c r="N1815" s="35"/>
      <c r="O1815" s="35"/>
      <c r="P1815" s="35"/>
    </row>
    <row r="1816" spans="13:16" x14ac:dyDescent="0.2">
      <c r="M1816" s="35"/>
      <c r="N1816" s="35"/>
      <c r="O1816" s="35"/>
      <c r="P1816" s="35"/>
    </row>
    <row r="1817" spans="13:16" x14ac:dyDescent="0.2">
      <c r="M1817" s="35"/>
      <c r="N1817" s="35"/>
      <c r="O1817" s="35"/>
      <c r="P1817" s="35"/>
    </row>
    <row r="1818" spans="13:16" x14ac:dyDescent="0.2">
      <c r="M1818" s="35"/>
      <c r="N1818" s="35"/>
      <c r="O1818" s="35"/>
      <c r="P1818" s="35"/>
    </row>
    <row r="1819" spans="13:16" x14ac:dyDescent="0.2">
      <c r="M1819" s="35"/>
      <c r="N1819" s="35"/>
      <c r="O1819" s="35"/>
      <c r="P1819" s="35"/>
    </row>
    <row r="1820" spans="13:16" x14ac:dyDescent="0.2">
      <c r="M1820" s="35"/>
      <c r="N1820" s="35"/>
      <c r="O1820" s="35"/>
      <c r="P1820" s="35"/>
    </row>
    <row r="1821" spans="13:16" x14ac:dyDescent="0.2">
      <c r="M1821" s="35"/>
      <c r="N1821" s="35"/>
      <c r="O1821" s="35"/>
      <c r="P1821" s="35"/>
    </row>
    <row r="1822" spans="13:16" x14ac:dyDescent="0.2">
      <c r="M1822" s="35"/>
      <c r="N1822" s="35"/>
      <c r="O1822" s="35"/>
      <c r="P1822" s="35"/>
    </row>
    <row r="1823" spans="13:16" x14ac:dyDescent="0.2">
      <c r="M1823" s="35"/>
      <c r="N1823" s="35"/>
      <c r="O1823" s="35"/>
      <c r="P1823" s="35"/>
    </row>
    <row r="1824" spans="13:16" x14ac:dyDescent="0.2">
      <c r="M1824" s="35"/>
      <c r="N1824" s="35"/>
      <c r="O1824" s="35"/>
      <c r="P1824" s="35"/>
    </row>
    <row r="1825" spans="13:16" x14ac:dyDescent="0.2">
      <c r="M1825" s="35"/>
      <c r="N1825" s="35"/>
      <c r="O1825" s="35"/>
      <c r="P1825" s="35"/>
    </row>
    <row r="1826" spans="13:16" x14ac:dyDescent="0.2">
      <c r="M1826" s="35"/>
      <c r="N1826" s="35"/>
      <c r="O1826" s="35"/>
      <c r="P1826" s="35"/>
    </row>
    <row r="1827" spans="13:16" x14ac:dyDescent="0.2">
      <c r="M1827" s="35"/>
      <c r="N1827" s="35"/>
      <c r="O1827" s="35"/>
      <c r="P1827" s="35"/>
    </row>
    <row r="1828" spans="13:16" x14ac:dyDescent="0.2">
      <c r="M1828" s="35"/>
      <c r="N1828" s="35"/>
      <c r="O1828" s="35"/>
      <c r="P1828" s="35"/>
    </row>
    <row r="1829" spans="13:16" x14ac:dyDescent="0.2">
      <c r="M1829" s="35"/>
      <c r="N1829" s="35"/>
      <c r="O1829" s="35"/>
      <c r="P1829" s="35"/>
    </row>
    <row r="1830" spans="13:16" x14ac:dyDescent="0.2">
      <c r="M1830" s="35"/>
      <c r="N1830" s="35"/>
      <c r="O1830" s="35"/>
      <c r="P1830" s="35"/>
    </row>
    <row r="1831" spans="13:16" x14ac:dyDescent="0.2">
      <c r="M1831" s="35"/>
      <c r="N1831" s="35"/>
      <c r="O1831" s="35"/>
      <c r="P1831" s="35"/>
    </row>
    <row r="1832" spans="13:16" x14ac:dyDescent="0.2">
      <c r="M1832" s="35"/>
      <c r="N1832" s="35"/>
      <c r="O1832" s="35"/>
      <c r="P1832" s="35"/>
    </row>
    <row r="1833" spans="13:16" x14ac:dyDescent="0.2">
      <c r="M1833" s="35"/>
      <c r="N1833" s="35"/>
      <c r="O1833" s="35"/>
      <c r="P1833" s="35"/>
    </row>
    <row r="1834" spans="13:16" x14ac:dyDescent="0.2">
      <c r="M1834" s="35"/>
      <c r="N1834" s="35"/>
      <c r="O1834" s="35"/>
      <c r="P1834" s="35"/>
    </row>
    <row r="1835" spans="13:16" x14ac:dyDescent="0.2">
      <c r="M1835" s="35"/>
      <c r="N1835" s="35"/>
      <c r="O1835" s="35"/>
      <c r="P1835" s="35"/>
    </row>
    <row r="1836" spans="13:16" x14ac:dyDescent="0.2">
      <c r="M1836" s="35"/>
      <c r="N1836" s="35"/>
      <c r="O1836" s="35"/>
      <c r="P1836" s="35"/>
    </row>
    <row r="1837" spans="13:16" x14ac:dyDescent="0.2">
      <c r="M1837" s="35"/>
      <c r="N1837" s="35"/>
      <c r="O1837" s="35"/>
      <c r="P1837" s="35"/>
    </row>
    <row r="1838" spans="13:16" x14ac:dyDescent="0.2">
      <c r="M1838" s="35"/>
      <c r="N1838" s="35"/>
      <c r="O1838" s="35"/>
      <c r="P1838" s="35"/>
    </row>
    <row r="1839" spans="13:16" x14ac:dyDescent="0.2">
      <c r="M1839" s="35"/>
      <c r="N1839" s="35"/>
      <c r="O1839" s="35"/>
      <c r="P1839" s="35"/>
    </row>
    <row r="1840" spans="13:16" x14ac:dyDescent="0.2">
      <c r="M1840" s="35"/>
      <c r="N1840" s="35"/>
      <c r="O1840" s="35"/>
      <c r="P1840" s="35"/>
    </row>
    <row r="1841" spans="13:16" x14ac:dyDescent="0.2">
      <c r="M1841" s="35"/>
      <c r="N1841" s="35"/>
      <c r="O1841" s="35"/>
      <c r="P1841" s="35"/>
    </row>
    <row r="1842" spans="13:16" x14ac:dyDescent="0.2">
      <c r="M1842" s="35"/>
      <c r="N1842" s="35"/>
      <c r="O1842" s="35"/>
      <c r="P1842" s="35"/>
    </row>
    <row r="1843" spans="13:16" x14ac:dyDescent="0.2">
      <c r="M1843" s="35"/>
      <c r="N1843" s="35"/>
      <c r="O1843" s="35"/>
      <c r="P1843" s="35"/>
    </row>
    <row r="1844" spans="13:16" x14ac:dyDescent="0.2">
      <c r="M1844" s="35"/>
      <c r="N1844" s="35"/>
      <c r="O1844" s="35"/>
      <c r="P1844" s="35"/>
    </row>
    <row r="1845" spans="13:16" x14ac:dyDescent="0.2">
      <c r="M1845" s="35"/>
      <c r="N1845" s="35"/>
      <c r="O1845" s="35"/>
      <c r="P1845" s="35"/>
    </row>
    <row r="1846" spans="13:16" x14ac:dyDescent="0.2">
      <c r="M1846" s="35"/>
      <c r="N1846" s="35"/>
      <c r="O1846" s="35"/>
      <c r="P1846" s="35"/>
    </row>
    <row r="1847" spans="13:16" x14ac:dyDescent="0.2">
      <c r="M1847" s="35"/>
      <c r="N1847" s="35"/>
      <c r="O1847" s="35"/>
      <c r="P1847" s="35"/>
    </row>
    <row r="1848" spans="13:16" x14ac:dyDescent="0.2">
      <c r="M1848" s="35"/>
      <c r="N1848" s="35"/>
      <c r="O1848" s="35"/>
      <c r="P1848" s="35"/>
    </row>
    <row r="1849" spans="13:16" x14ac:dyDescent="0.2">
      <c r="M1849" s="35"/>
      <c r="N1849" s="35"/>
      <c r="O1849" s="35"/>
      <c r="P1849" s="35"/>
    </row>
    <row r="1850" spans="13:16" x14ac:dyDescent="0.2">
      <c r="M1850" s="35"/>
      <c r="N1850" s="35"/>
      <c r="O1850" s="35"/>
      <c r="P1850" s="35"/>
    </row>
    <row r="1851" spans="13:16" x14ac:dyDescent="0.2">
      <c r="M1851" s="35"/>
      <c r="N1851" s="35"/>
      <c r="O1851" s="35"/>
      <c r="P1851" s="35"/>
    </row>
    <row r="1852" spans="13:16" x14ac:dyDescent="0.2">
      <c r="M1852" s="35"/>
      <c r="N1852" s="35"/>
      <c r="O1852" s="35"/>
      <c r="P1852" s="35"/>
    </row>
    <row r="1853" spans="13:16" x14ac:dyDescent="0.2">
      <c r="M1853" s="35"/>
      <c r="N1853" s="35"/>
      <c r="O1853" s="35"/>
      <c r="P1853" s="35"/>
    </row>
    <row r="1854" spans="13:16" x14ac:dyDescent="0.2">
      <c r="M1854" s="35"/>
      <c r="N1854" s="35"/>
      <c r="O1854" s="35"/>
      <c r="P1854" s="35"/>
    </row>
    <row r="1855" spans="13:16" x14ac:dyDescent="0.2">
      <c r="M1855" s="35"/>
      <c r="N1855" s="35"/>
      <c r="O1855" s="35"/>
      <c r="P1855" s="35"/>
    </row>
    <row r="1856" spans="13:16" x14ac:dyDescent="0.2">
      <c r="M1856" s="35"/>
      <c r="N1856" s="35"/>
      <c r="O1856" s="35"/>
      <c r="P1856" s="35"/>
    </row>
    <row r="1857" spans="13:16" x14ac:dyDescent="0.2">
      <c r="M1857" s="35"/>
      <c r="N1857" s="35"/>
      <c r="O1857" s="35"/>
      <c r="P1857" s="35"/>
    </row>
    <row r="1858" spans="13:16" x14ac:dyDescent="0.2">
      <c r="M1858" s="35"/>
      <c r="N1858" s="35"/>
      <c r="O1858" s="35"/>
      <c r="P1858" s="35"/>
    </row>
    <row r="1859" spans="13:16" x14ac:dyDescent="0.2">
      <c r="M1859" s="35"/>
      <c r="N1859" s="35"/>
      <c r="O1859" s="35"/>
      <c r="P1859" s="35"/>
    </row>
    <row r="1860" spans="13:16" x14ac:dyDescent="0.2">
      <c r="M1860" s="35"/>
      <c r="N1860" s="35"/>
      <c r="O1860" s="35"/>
      <c r="P1860" s="35"/>
    </row>
    <row r="1861" spans="13:16" x14ac:dyDescent="0.2">
      <c r="M1861" s="35"/>
      <c r="N1861" s="35"/>
      <c r="O1861" s="35"/>
      <c r="P1861" s="35"/>
    </row>
    <row r="1862" spans="13:16" x14ac:dyDescent="0.2">
      <c r="M1862" s="35"/>
      <c r="N1862" s="35"/>
      <c r="O1862" s="35"/>
      <c r="P1862" s="35"/>
    </row>
    <row r="1863" spans="13:16" x14ac:dyDescent="0.2">
      <c r="M1863" s="35"/>
      <c r="N1863" s="35"/>
      <c r="O1863" s="35"/>
      <c r="P1863" s="35"/>
    </row>
    <row r="1864" spans="13:16" x14ac:dyDescent="0.2">
      <c r="M1864" s="35"/>
      <c r="N1864" s="35"/>
      <c r="O1864" s="35"/>
      <c r="P1864" s="35"/>
    </row>
    <row r="1865" spans="13:16" x14ac:dyDescent="0.2">
      <c r="M1865" s="35"/>
      <c r="N1865" s="35"/>
      <c r="O1865" s="35"/>
      <c r="P1865" s="35"/>
    </row>
    <row r="1866" spans="13:16" x14ac:dyDescent="0.2">
      <c r="M1866" s="35"/>
      <c r="N1866" s="35"/>
      <c r="O1866" s="35"/>
      <c r="P1866" s="35"/>
    </row>
    <row r="1867" spans="13:16" x14ac:dyDescent="0.2">
      <c r="M1867" s="35"/>
      <c r="N1867" s="35"/>
      <c r="O1867" s="35"/>
      <c r="P1867" s="35"/>
    </row>
    <row r="1868" spans="13:16" x14ac:dyDescent="0.2">
      <c r="M1868" s="35"/>
      <c r="N1868" s="35"/>
      <c r="O1868" s="35"/>
      <c r="P1868" s="35"/>
    </row>
    <row r="1869" spans="13:16" x14ac:dyDescent="0.2">
      <c r="M1869" s="35"/>
      <c r="N1869" s="35"/>
      <c r="O1869" s="35"/>
      <c r="P1869" s="35"/>
    </row>
    <row r="1870" spans="13:16" x14ac:dyDescent="0.2">
      <c r="M1870" s="35"/>
      <c r="N1870" s="35"/>
      <c r="O1870" s="35"/>
      <c r="P1870" s="35"/>
    </row>
    <row r="1871" spans="13:16" x14ac:dyDescent="0.2">
      <c r="M1871" s="35"/>
      <c r="N1871" s="35"/>
      <c r="O1871" s="35"/>
      <c r="P1871" s="35"/>
    </row>
    <row r="1872" spans="13:16" x14ac:dyDescent="0.2">
      <c r="M1872" s="35"/>
      <c r="N1872" s="35"/>
      <c r="O1872" s="35"/>
      <c r="P1872" s="35"/>
    </row>
    <row r="1873" spans="13:16" x14ac:dyDescent="0.2">
      <c r="M1873" s="35"/>
      <c r="N1873" s="35"/>
      <c r="O1873" s="35"/>
      <c r="P1873" s="35"/>
    </row>
    <row r="1874" spans="13:16" x14ac:dyDescent="0.2">
      <c r="M1874" s="35"/>
      <c r="N1874" s="35"/>
      <c r="O1874" s="35"/>
      <c r="P1874" s="35"/>
    </row>
    <row r="1875" spans="13:16" x14ac:dyDescent="0.2">
      <c r="M1875" s="35"/>
      <c r="N1875" s="35"/>
      <c r="O1875" s="35"/>
      <c r="P1875" s="35"/>
    </row>
    <row r="1876" spans="13:16" x14ac:dyDescent="0.2">
      <c r="M1876" s="35"/>
      <c r="N1876" s="35"/>
      <c r="O1876" s="35"/>
      <c r="P1876" s="35"/>
    </row>
    <row r="1877" spans="13:16" x14ac:dyDescent="0.2">
      <c r="M1877" s="35"/>
      <c r="N1877" s="35"/>
      <c r="O1877" s="35"/>
      <c r="P1877" s="35"/>
    </row>
    <row r="1878" spans="13:16" x14ac:dyDescent="0.2">
      <c r="M1878" s="35"/>
      <c r="N1878" s="35"/>
      <c r="O1878" s="35"/>
      <c r="P1878" s="35"/>
    </row>
    <row r="1879" spans="13:16" x14ac:dyDescent="0.2">
      <c r="M1879" s="35"/>
      <c r="N1879" s="35"/>
      <c r="O1879" s="35"/>
      <c r="P1879" s="35"/>
    </row>
    <row r="1880" spans="13:16" x14ac:dyDescent="0.2">
      <c r="M1880" s="35"/>
      <c r="N1880" s="35"/>
      <c r="O1880" s="35"/>
      <c r="P1880" s="35"/>
    </row>
    <row r="1881" spans="13:16" x14ac:dyDescent="0.2">
      <c r="M1881" s="35"/>
      <c r="N1881" s="35"/>
      <c r="O1881" s="35"/>
      <c r="P1881" s="35"/>
    </row>
    <row r="1882" spans="13:16" x14ac:dyDescent="0.2">
      <c r="M1882" s="35"/>
      <c r="N1882" s="35"/>
      <c r="O1882" s="35"/>
      <c r="P1882" s="35"/>
    </row>
    <row r="1883" spans="13:16" x14ac:dyDescent="0.2">
      <c r="M1883" s="35"/>
      <c r="N1883" s="35"/>
      <c r="O1883" s="35"/>
      <c r="P1883" s="35"/>
    </row>
    <row r="1884" spans="13:16" x14ac:dyDescent="0.2">
      <c r="M1884" s="35"/>
      <c r="N1884" s="35"/>
      <c r="O1884" s="35"/>
      <c r="P1884" s="35"/>
    </row>
    <row r="1885" spans="13:16" x14ac:dyDescent="0.2">
      <c r="M1885" s="35"/>
      <c r="N1885" s="35"/>
      <c r="O1885" s="35"/>
      <c r="P1885" s="35"/>
    </row>
    <row r="1886" spans="13:16" x14ac:dyDescent="0.2">
      <c r="M1886" s="35"/>
      <c r="N1886" s="35"/>
      <c r="O1886" s="35"/>
      <c r="P1886" s="35"/>
    </row>
    <row r="1887" spans="13:16" x14ac:dyDescent="0.2">
      <c r="M1887" s="35"/>
      <c r="N1887" s="35"/>
      <c r="O1887" s="35"/>
      <c r="P1887" s="35"/>
    </row>
    <row r="1888" spans="13:16" x14ac:dyDescent="0.2">
      <c r="M1888" s="35"/>
      <c r="N1888" s="35"/>
      <c r="O1888" s="35"/>
      <c r="P1888" s="35"/>
    </row>
    <row r="1889" spans="13:16" x14ac:dyDescent="0.2">
      <c r="M1889" s="35"/>
      <c r="N1889" s="35"/>
      <c r="O1889" s="35"/>
      <c r="P1889" s="35"/>
    </row>
    <row r="1890" spans="13:16" x14ac:dyDescent="0.2">
      <c r="M1890" s="35"/>
      <c r="N1890" s="35"/>
      <c r="O1890" s="35"/>
      <c r="P1890" s="35"/>
    </row>
    <row r="1891" spans="13:16" x14ac:dyDescent="0.2">
      <c r="M1891" s="35"/>
      <c r="N1891" s="35"/>
      <c r="O1891" s="35"/>
      <c r="P1891" s="35"/>
    </row>
    <row r="1892" spans="13:16" x14ac:dyDescent="0.2">
      <c r="M1892" s="35"/>
      <c r="N1892" s="35"/>
      <c r="O1892" s="35"/>
      <c r="P1892" s="35"/>
    </row>
    <row r="1893" spans="13:16" x14ac:dyDescent="0.2">
      <c r="M1893" s="35"/>
      <c r="N1893" s="35"/>
      <c r="O1893" s="35"/>
      <c r="P1893" s="35"/>
    </row>
    <row r="1894" spans="13:16" x14ac:dyDescent="0.2">
      <c r="M1894" s="35"/>
      <c r="N1894" s="35"/>
      <c r="O1894" s="35"/>
      <c r="P1894" s="35"/>
    </row>
    <row r="1895" spans="13:16" x14ac:dyDescent="0.2">
      <c r="M1895" s="35"/>
      <c r="N1895" s="35"/>
      <c r="O1895" s="35"/>
      <c r="P1895" s="35"/>
    </row>
    <row r="1896" spans="13:16" x14ac:dyDescent="0.2">
      <c r="M1896" s="35"/>
      <c r="N1896" s="35"/>
      <c r="O1896" s="35"/>
      <c r="P1896" s="35"/>
    </row>
    <row r="1897" spans="13:16" x14ac:dyDescent="0.2">
      <c r="M1897" s="35"/>
      <c r="N1897" s="35"/>
      <c r="O1897" s="35"/>
      <c r="P1897" s="35"/>
    </row>
    <row r="1898" spans="13:16" x14ac:dyDescent="0.2">
      <c r="M1898" s="35"/>
      <c r="N1898" s="35"/>
      <c r="O1898" s="35"/>
      <c r="P1898" s="35"/>
    </row>
    <row r="1899" spans="13:16" x14ac:dyDescent="0.2">
      <c r="M1899" s="35"/>
      <c r="N1899" s="35"/>
      <c r="O1899" s="35"/>
      <c r="P1899" s="35"/>
    </row>
    <row r="1900" spans="13:16" x14ac:dyDescent="0.2">
      <c r="M1900" s="35"/>
      <c r="N1900" s="35"/>
      <c r="O1900" s="35"/>
      <c r="P1900" s="35"/>
    </row>
    <row r="1901" spans="13:16" x14ac:dyDescent="0.2">
      <c r="M1901" s="35"/>
      <c r="N1901" s="35"/>
      <c r="O1901" s="35"/>
      <c r="P1901" s="35"/>
    </row>
    <row r="1902" spans="13:16" x14ac:dyDescent="0.2">
      <c r="M1902" s="35"/>
      <c r="N1902" s="35"/>
      <c r="O1902" s="35"/>
      <c r="P1902" s="35"/>
    </row>
    <row r="1903" spans="13:16" x14ac:dyDescent="0.2">
      <c r="M1903" s="35"/>
      <c r="N1903" s="35"/>
      <c r="O1903" s="35"/>
      <c r="P1903" s="35"/>
    </row>
    <row r="1904" spans="13:16" x14ac:dyDescent="0.2">
      <c r="M1904" s="35"/>
      <c r="N1904" s="35"/>
      <c r="O1904" s="35"/>
      <c r="P1904" s="35"/>
    </row>
    <row r="1905" spans="13:16" x14ac:dyDescent="0.2">
      <c r="M1905" s="35"/>
      <c r="N1905" s="35"/>
      <c r="O1905" s="35"/>
      <c r="P1905" s="35"/>
    </row>
    <row r="1906" spans="13:16" x14ac:dyDescent="0.2">
      <c r="M1906" s="35"/>
      <c r="N1906" s="35"/>
      <c r="O1906" s="35"/>
      <c r="P1906" s="35"/>
    </row>
    <row r="1907" spans="13:16" x14ac:dyDescent="0.2">
      <c r="M1907" s="35"/>
      <c r="N1907" s="35"/>
      <c r="O1907" s="35"/>
      <c r="P1907" s="35"/>
    </row>
    <row r="1908" spans="13:16" x14ac:dyDescent="0.2">
      <c r="M1908" s="35"/>
      <c r="N1908" s="35"/>
      <c r="O1908" s="35"/>
      <c r="P1908" s="35"/>
    </row>
    <row r="1909" spans="13:16" x14ac:dyDescent="0.2">
      <c r="M1909" s="35"/>
      <c r="N1909" s="35"/>
      <c r="O1909" s="35"/>
      <c r="P1909" s="35"/>
    </row>
    <row r="1910" spans="13:16" x14ac:dyDescent="0.2">
      <c r="M1910" s="35"/>
      <c r="N1910" s="35"/>
      <c r="O1910" s="35"/>
      <c r="P1910" s="35"/>
    </row>
    <row r="1911" spans="13:16" x14ac:dyDescent="0.2">
      <c r="M1911" s="35"/>
      <c r="N1911" s="35"/>
      <c r="O1911" s="35"/>
      <c r="P1911" s="35"/>
    </row>
    <row r="1912" spans="13:16" x14ac:dyDescent="0.2">
      <c r="M1912" s="35"/>
      <c r="N1912" s="35"/>
      <c r="O1912" s="35"/>
      <c r="P1912" s="35"/>
    </row>
    <row r="1913" spans="13:16" x14ac:dyDescent="0.2">
      <c r="M1913" s="35"/>
      <c r="N1913" s="35"/>
      <c r="O1913" s="35"/>
      <c r="P1913" s="35"/>
    </row>
    <row r="1914" spans="13:16" x14ac:dyDescent="0.2">
      <c r="M1914" s="35"/>
      <c r="N1914" s="35"/>
      <c r="O1914" s="35"/>
      <c r="P1914" s="35"/>
    </row>
    <row r="1915" spans="13:16" x14ac:dyDescent="0.2">
      <c r="M1915" s="35"/>
      <c r="N1915" s="35"/>
      <c r="O1915" s="35"/>
      <c r="P1915" s="35"/>
    </row>
    <row r="1916" spans="13:16" x14ac:dyDescent="0.2">
      <c r="M1916" s="35"/>
      <c r="N1916" s="35"/>
      <c r="O1916" s="35"/>
      <c r="P1916" s="35"/>
    </row>
    <row r="1917" spans="13:16" x14ac:dyDescent="0.2">
      <c r="M1917" s="35"/>
      <c r="N1917" s="35"/>
      <c r="O1917" s="35"/>
      <c r="P1917" s="35"/>
    </row>
    <row r="1918" spans="13:16" x14ac:dyDescent="0.2">
      <c r="M1918" s="35"/>
      <c r="N1918" s="35"/>
      <c r="O1918" s="35"/>
      <c r="P1918" s="35"/>
    </row>
    <row r="1919" spans="13:16" x14ac:dyDescent="0.2">
      <c r="M1919" s="35"/>
      <c r="N1919" s="35"/>
      <c r="O1919" s="35"/>
      <c r="P1919" s="35"/>
    </row>
    <row r="1920" spans="13:16" x14ac:dyDescent="0.2">
      <c r="M1920" s="35"/>
      <c r="N1920" s="35"/>
      <c r="O1920" s="35"/>
      <c r="P1920" s="35"/>
    </row>
    <row r="1921" spans="13:16" x14ac:dyDescent="0.2">
      <c r="M1921" s="35"/>
      <c r="N1921" s="35"/>
      <c r="O1921" s="35"/>
      <c r="P1921" s="35"/>
    </row>
    <row r="1922" spans="13:16" x14ac:dyDescent="0.2">
      <c r="M1922" s="35"/>
      <c r="N1922" s="35"/>
      <c r="O1922" s="35"/>
      <c r="P1922" s="35"/>
    </row>
    <row r="1923" spans="13:16" x14ac:dyDescent="0.2">
      <c r="M1923" s="35"/>
      <c r="N1923" s="35"/>
      <c r="O1923" s="35"/>
      <c r="P1923" s="35"/>
    </row>
  </sheetData>
  <sheetProtection password="CAAB" sheet="1" objects="1" scenarios="1" selectLockedCells="1" selectUnlockedCells="1"/>
  <sortState ref="B58:H186">
    <sortCondition ref="B58"/>
  </sortState>
  <mergeCells count="5">
    <mergeCell ref="B1:C1"/>
    <mergeCell ref="H2:J2"/>
    <mergeCell ref="H16:I16"/>
    <mergeCell ref="H12:I12"/>
    <mergeCell ref="I26:J26"/>
  </mergeCells>
  <phoneticPr fontId="0" type="noConversion"/>
  <dataValidations count="3">
    <dataValidation type="list" allowBlank="1" showInputMessage="1" showErrorMessage="1" sqref="J12">
      <formula1>X</formula1>
    </dataValidation>
    <dataValidation type="list" allowBlank="1" showInputMessage="1" showErrorMessage="1" sqref="H213:H215">
      <formula1>Methode</formula1>
    </dataValidation>
    <dataValidation type="list" allowBlank="1" showInputMessage="1" showErrorMessage="1" sqref="H74:H212">
      <formula1>$N$12:$N$13</formula1>
    </dataValidation>
  </dataValidations>
  <pageMargins left="0.78740157480314965" right="0.39370078740157483" top="0.19685039370078741" bottom="0.6692913385826772" header="0.51181102362204722" footer="0.51181102362204722"/>
  <pageSetup paperSize="9" orientation="landscape" r:id="rId1"/>
  <headerFooter alignWithMargins="0">
    <oddFooter xml:space="preserve">&amp;L&amp;6&amp;F - &amp;A - erstellt/created 15.12.2010 T-QS/TAS&amp;C&amp;6&amp;P/&amp;N&amp;R&amp;"Arial,Standard"&amp;6Gedruckt/printed &amp;D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20</vt:i4>
      </vt:variant>
    </vt:vector>
  </HeadingPairs>
  <TitlesOfParts>
    <vt:vector size="26" baseType="lpstr">
      <vt:lpstr>Deckblatt-Cover Sheet</vt:lpstr>
      <vt:lpstr>PB Übersicht-Report Overview</vt:lpstr>
      <vt:lpstr>PB Einzelwerte-Report Values</vt:lpstr>
      <vt:lpstr>Zeichnung-Drawing</vt:lpstr>
      <vt:lpstr>Information</vt:lpstr>
      <vt:lpstr>Katalog-Catalogue</vt:lpstr>
      <vt:lpstr>Auswahl_Prüfmittel</vt:lpstr>
      <vt:lpstr>Bemusterungsgrund</vt:lpstr>
      <vt:lpstr>'Deckblatt-Cover Sheet'!Druckbereich</vt:lpstr>
      <vt:lpstr>'Katalog-Catalogue'!Druckbereich</vt:lpstr>
      <vt:lpstr>'PB Einzelwerte-Report Values'!Druckbereich</vt:lpstr>
      <vt:lpstr>'PB Übersicht-Report Overview'!Druckbereich</vt:lpstr>
      <vt:lpstr>'PB Einzelwerte-Report Values'!Drucktitel</vt:lpstr>
      <vt:lpstr>'PB Übersicht-Report Overview'!Drucktitel</vt:lpstr>
      <vt:lpstr>Ergebnis</vt:lpstr>
      <vt:lpstr>Format</vt:lpstr>
      <vt:lpstr>Gesamtresultat</vt:lpstr>
      <vt:lpstr>GR</vt:lpstr>
      <vt:lpstr>JA_NEIN</vt:lpstr>
      <vt:lpstr>Merkmalskatalog</vt:lpstr>
      <vt:lpstr>Methode</vt:lpstr>
      <vt:lpstr>Pruefer</vt:lpstr>
      <vt:lpstr>prüfpflichtig</vt:lpstr>
      <vt:lpstr>SAP_PLM</vt:lpstr>
      <vt:lpstr>Sprache</vt:lpstr>
      <vt:lpstr>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Rupp, Gerhard</dc:creator>
  <cp:lastModifiedBy>Stahl, Lisa</cp:lastModifiedBy>
  <cp:lastPrinted>2017-04-27T07:37:56Z</cp:lastPrinted>
  <dcterms:created xsi:type="dcterms:W3CDTF">2000-07-07T07:57:38Z</dcterms:created>
  <dcterms:modified xsi:type="dcterms:W3CDTF">2017-09-11T09:18:26Z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fischer-Prüfbericht-Master-50-10.xlsx</vt:lpwstr>
  </property>
</Properties>
</file>